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ryna_avila_undp_org/Documents/Documents/1_PNUD/1_Projects/FIDA_117646_Rural Adelante/4_Plan Monitoreo/Informes/Marco Lógico/"/>
    </mc:Choice>
  </mc:AlternateContent>
  <xr:revisionPtr revIDLastSave="14" documentId="13_ncr:1_{D5E7D656-06D4-407A-9F70-1116D41C7FE7}" xr6:coauthVersionLast="47" xr6:coauthVersionMax="47" xr10:uidLastSave="{6062F176-8982-4A1D-9125-2E6955BD4C7D}"/>
  <bookViews>
    <workbookView xWindow="-108" yWindow="-108" windowWidth="23256" windowHeight="12456" tabRatio="454" xr2:uid="{00000000-000D-0000-FFFF-FFFF00000000}"/>
  </bookViews>
  <sheets>
    <sheet name="Logframe" sheetId="1" r:id="rId1"/>
  </sheets>
  <definedNames>
    <definedName name="_xlnm._FilterDatabase" localSheetId="0" hidden="1">Logframe!$A$1:$AA$82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8" i="1" l="1"/>
  <c r="S51" i="1"/>
  <c r="V26" i="1"/>
  <c r="S26" i="1"/>
  <c r="Y24" i="1"/>
  <c r="AA16" i="1"/>
  <c r="Z16" i="1"/>
  <c r="Y16" i="1"/>
  <c r="X16" i="1"/>
  <c r="W16" i="1"/>
  <c r="V16" i="1"/>
  <c r="U16" i="1"/>
  <c r="T16" i="1"/>
  <c r="S16" i="1"/>
  <c r="Q16" i="1"/>
  <c r="P16" i="1"/>
  <c r="O16" i="1"/>
  <c r="N16" i="1"/>
  <c r="M16" i="1"/>
  <c r="T10" i="1"/>
  <c r="T6" i="1" s="1"/>
  <c r="U10" i="1"/>
  <c r="U6" i="1" s="1"/>
  <c r="V10" i="1"/>
  <c r="V6" i="1" s="1"/>
  <c r="W10" i="1"/>
  <c r="W6" i="1" s="1"/>
  <c r="X10" i="1"/>
  <c r="X6" i="1" s="1"/>
  <c r="Y10" i="1"/>
  <c r="Y6" i="1" s="1"/>
  <c r="Z10" i="1"/>
  <c r="Z6" i="1" s="1"/>
  <c r="AA10" i="1"/>
  <c r="AA6" i="1" s="1"/>
  <c r="S10" i="1"/>
  <c r="S6" i="1" s="1"/>
  <c r="R51" i="1"/>
  <c r="R32" i="1"/>
  <c r="R28" i="1"/>
  <c r="Q26" i="1"/>
  <c r="R15" i="1"/>
  <c r="R14" i="1"/>
  <c r="R13" i="1"/>
  <c r="R16" i="1" s="1"/>
  <c r="R12" i="1"/>
  <c r="R9" i="1"/>
  <c r="R8" i="1"/>
  <c r="Q10" i="1"/>
  <c r="P26" i="1"/>
  <c r="P10" i="1"/>
  <c r="P6" i="1" s="1"/>
  <c r="O26" i="1"/>
  <c r="O10" i="1"/>
  <c r="O6" i="1" s="1"/>
  <c r="N26" i="1"/>
  <c r="M26" i="1"/>
  <c r="N10" i="1"/>
  <c r="N6" i="1" s="1"/>
  <c r="M10" i="1"/>
  <c r="M6" i="1" s="1"/>
  <c r="R10" i="1" l="1"/>
  <c r="R26" i="1"/>
  <c r="Q6" i="1"/>
  <c r="R6" i="1" s="1"/>
  <c r="E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B17" authorId="0" shapeId="0" xr:uid="{4A0BABA7-5666-4348-AE7A-B6E744C048F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Mediante información secundaria, Estudio de Base</t>
        </r>
      </text>
    </comment>
    <comment ref="B21" authorId="0" shapeId="0" xr:uid="{2E895C2D-126B-4062-8833-6D944150FBF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Mediante información secundaria, Estudio de Base</t>
        </r>
      </text>
    </comment>
    <comment ref="B23" authorId="0" shapeId="0" xr:uid="{004E4643-B109-49E6-90C2-C82A7C8849F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El PN deberá reflejar el nivel de ingresos inicial de las familias</t>
        </r>
      </text>
    </comment>
    <comment ref="B25" authorId="0" shapeId="0" xr:uid="{F6A62D91-B932-4897-A637-52C620CAFC4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Incluye, al menos,  usuarios de PN y de información climática</t>
        </r>
      </text>
    </comment>
    <comment ref="B36" authorId="0" shapeId="0" xr:uid="{9D984996-A679-44D7-9FFF-85D2B88DA2C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1, Desarrollo de capacidades, Inclusión y género, componente 2</t>
        </r>
      </text>
    </comment>
    <comment ref="B41" authorId="0" shapeId="0" xr:uid="{5C2772D4-917D-4F19-B2B5-621392B05A7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2, Desarrollo de capacidades</t>
        </r>
      </text>
    </comment>
    <comment ref="B43" authorId="0" shapeId="0" xr:uid="{75F4F873-E8A0-45A8-A1C5-2D43B0B0588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Participan todos los componentes y áreas.
</t>
        </r>
      </text>
    </comment>
    <comment ref="B48" authorId="0" shapeId="0" xr:uid="{78311813-95EF-44D3-8B47-C092A7BA64C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Componente1 y Desarrollo de capacidades.</t>
        </r>
      </text>
    </comment>
    <comment ref="B50" authorId="0" shapeId="0" xr:uid="{AF88520F-1C25-453A-8E88-390ECE9FF06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1</t>
        </r>
      </text>
    </comment>
    <comment ref="B52" authorId="0" shapeId="0" xr:uid="{2F52D90C-2A47-4694-8BB7-7E340346CEB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1, componente 2  e Inclusión y género.
</t>
        </r>
      </text>
    </comment>
    <comment ref="B64" authorId="0" shapeId="0" xr:uid="{ABBEE721-36AC-4FCE-BFD1-90D2D6EC99F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3 y Desarrollo de capacidades.
</t>
        </r>
      </text>
    </comment>
    <comment ref="B67" authorId="0" shapeId="0" xr:uid="{B9379051-1762-427F-8FA0-495431026E0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3 y desarrollo de capacidades</t>
        </r>
      </text>
    </comment>
    <comment ref="B69" authorId="0" shapeId="0" xr:uid="{AD99D53D-A12E-4BFF-933C-2E69D3FF74F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3 y desarrollo de capacidades</t>
        </r>
      </text>
    </comment>
    <comment ref="B73" authorId="0" shapeId="0" xr:uid="{AF63B09D-D2A3-4B1F-80DE-D053D129C8D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1 y Componente 3</t>
        </r>
      </text>
    </comment>
    <comment ref="B75" authorId="0" shapeId="0" xr:uid="{E7298E80-201C-42C8-9932-6ABBEBCE13EC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3  e Inclusión y Género</t>
        </r>
      </text>
    </comment>
    <comment ref="B77" authorId="0" shapeId="0" xr:uid="{BE7BA722-9BC3-48BE-A116-CF95B24A69AC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3  e Inclusión y Género</t>
        </r>
      </text>
    </comment>
    <comment ref="B79" authorId="0" shapeId="0" xr:uid="{323269C7-33B9-47B9-A19D-396EB648B4F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1,  Componente 2, Desarrollo de capacidades, Inclusión y Genero
</t>
        </r>
      </text>
    </comment>
    <comment ref="B81" authorId="0" shapeId="0" xr:uid="{E1CE9DFD-93DC-4558-BCD5-08ED5952974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Componente 1 , Componente 3</t>
        </r>
      </text>
    </comment>
  </commentList>
</comments>
</file>

<file path=xl/sharedStrings.xml><?xml version="1.0" encoding="utf-8"?>
<sst xmlns="http://schemas.openxmlformats.org/spreadsheetml/2006/main" count="322" uniqueCount="218">
  <si>
    <t>National Programme of Rural Economic Transformation for Living Well - Rural Adelante</t>
  </si>
  <si>
    <t>Marco lógico</t>
  </si>
  <si>
    <t>Jerarquía de los resultados</t>
  </si>
  <si>
    <t>Indicadores</t>
  </si>
  <si>
    <t>Fuente de verificación</t>
  </si>
  <si>
    <t>Supuestos</t>
  </si>
  <si>
    <t>Nombre</t>
  </si>
  <si>
    <t>Linea de base</t>
  </si>
  <si>
    <t>Medio término</t>
  </si>
  <si>
    <t>Meta final</t>
  </si>
  <si>
    <t>Fuente</t>
  </si>
  <si>
    <t>Frecuencia</t>
  </si>
  <si>
    <t>Responsabilidad</t>
  </si>
  <si>
    <t>Meta anual</t>
  </si>
  <si>
    <t>Resultado anual</t>
  </si>
  <si>
    <t>Resultado acumulado</t>
  </si>
  <si>
    <t>Sistema de M&amp;E</t>
  </si>
  <si>
    <t>Anual</t>
  </si>
  <si>
    <t>UGP</t>
  </si>
  <si>
    <t>Miembros de los hogares - Número de personas</t>
  </si>
  <si>
    <t>Hogares encabezados por mujeres - Número</t>
  </si>
  <si>
    <t>Hogares no encabezados por mujeres - Número</t>
  </si>
  <si>
    <t>Hogares - Número</t>
  </si>
  <si>
    <t>Mujeres - Número</t>
  </si>
  <si>
    <t>Hombres - Número</t>
  </si>
  <si>
    <t>Jóvenes - Número</t>
  </si>
  <si>
    <t>Población indígena ‎ - Número</t>
  </si>
  <si>
    <t>Número total de personas que reciben servicios ‎ - Número de personas</t>
  </si>
  <si>
    <t>Año 5 del proyecto</t>
  </si>
  <si>
    <t>MAG</t>
  </si>
  <si>
    <t xml:space="preserve">Los objectivos, metas y acciones priorizadas por el Gobierno en las políticas nacionales se mantienen
</t>
  </si>
  <si>
    <t>Households - Porcentaje</t>
  </si>
  <si>
    <t>Niños que reducieron su nivel de desnutrición - Porcentaje</t>
  </si>
  <si>
    <t>Línea de base sobre ingresos - Estudios  evaluativos de ingresos</t>
  </si>
  <si>
    <t>Año 3 y Año 5 del proyecto</t>
  </si>
  <si>
    <t xml:space="preserve">El compromiso político con el sector  productivo agrícola mantiene su importancia como eje dinamizador de bienestar económico y social.
Los fenómenos naturales y climáticos en la región Oriental se dan con poca frecuencia y baja magnitud.
La criminalidad y  violencia en el país y la región se mantiene en niveles controlados.
</t>
  </si>
  <si>
    <t>Households - Número</t>
  </si>
  <si>
    <t>Miembros de los hogares - Número</t>
  </si>
  <si>
    <t>Total - Número de personas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</si>
  <si>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C1: Instituciones públicas (MAG, CENTA, ENA, MARN) cuentan con mayor capacidad  para transferir tecnologías de adaptación al cambio climático (ACC), asociado a las cadenas de valor</t>
    </r>
  </si>
  <si>
    <t xml:space="preserve">Línea de base  Evaluaciones sobre capacidades institucionales </t>
  </si>
  <si>
    <t xml:space="preserve">Anual </t>
  </si>
  <si>
    <t>Instituciones - Porcentaje</t>
  </si>
  <si>
    <t xml:space="preserve">Evaluación final; Informes de seguimiento </t>
  </si>
  <si>
    <t>Anualmente; año 5 del Proyecto</t>
  </si>
  <si>
    <t>Productores - Número de personas</t>
  </si>
  <si>
    <r>
      <rPr>
        <b/>
        <sz val="11"/>
        <rFont val="Arial"/>
        <family val="2"/>
      </rPr>
      <t>Producto</t>
    </r>
    <r>
      <rPr>
        <sz val="11"/>
        <rFont val="Arial"/>
        <family val="1"/>
      </rPr>
      <t xml:space="preserve">
</t>
    </r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</si>
  <si>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C1: Las organizaciones y los actores públicos y privados regionales desarrollan planes de gestión de riesgos climáticos</t>
    </r>
  </si>
  <si>
    <t>Planes - Porcentaje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</si>
  <si>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C1: Personas (jóvenes, adultas)  preparadas para el empleo en cadenas de valor con ACC</t>
    </r>
  </si>
  <si>
    <t>Registros de empleo de las organizaciones; Evaluación sobre empleo</t>
  </si>
  <si>
    <t xml:space="preserve">Año 3 y año 5 del proyecto </t>
  </si>
  <si>
    <t xml:space="preserve">Existe interés  de la población joven al trabajo productivo ante opciones de migración y remesas
</t>
  </si>
  <si>
    <t>Personas - Porcentaje</t>
  </si>
  <si>
    <t>Personas empleadas en organizaciones apoyadas - Porcentaje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</si>
  <si>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C2: Actores regionales coordinan estrategias para el desarrollo de las cadenas de valor </t>
    </r>
  </si>
  <si>
    <t xml:space="preserve">Documentos de alianzas establecidas; evaluación final </t>
  </si>
  <si>
    <t>Propuestas - Número</t>
  </si>
  <si>
    <t>Representantes de organizaciones  - Porcentaje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</si>
  <si>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C2: Organizaciones cuentan con condiciones para la planificación de negocios</t>
    </r>
  </si>
  <si>
    <t>Estudio evaluativo; registro de organizaciones/personas con crédito; Informes de capacitación; Ofertas de servicios de IF</t>
  </si>
  <si>
    <t>Año 3</t>
  </si>
  <si>
    <t xml:space="preserve">Factores (externos) económicos que afecten la producción y la productividad agrícola, y/o que desaceleren la economía se mantienen estables
</t>
  </si>
  <si>
    <t>Organizaciones - Porcentaje</t>
  </si>
  <si>
    <t>Organizaciones juveniles - Porcentaje</t>
  </si>
  <si>
    <t>Organizaciones de mujeres - Porcentaje</t>
  </si>
  <si>
    <t>Participación indigenas - Porcentaje</t>
  </si>
  <si>
    <t>Años, 2,3,4 y 5</t>
  </si>
  <si>
    <t>Anualmente</t>
  </si>
  <si>
    <t>Productores - Número</t>
  </si>
  <si>
    <t>Productores - Porcentaje</t>
  </si>
  <si>
    <t>Año 5</t>
  </si>
  <si>
    <t>Institución - Número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</si>
  <si>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C2: Organizaciones acceden mercados de forma competitiva y sostenible</t>
    </r>
  </si>
  <si>
    <t>Línea de base;  Evaluación final;  Informes de infraestructura</t>
  </si>
  <si>
    <t xml:space="preserve">Año 3 y Año 5 </t>
  </si>
  <si>
    <t xml:space="preserve"> Línea de base;  Evaluación final;  Informes de infraestructura</t>
  </si>
  <si>
    <t>Año 5 del Proyecto</t>
  </si>
  <si>
    <t>Locales - Porcentaje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</si>
  <si>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C3: Las organizaciones y los actores públicos y privados fortalecen el diálogo de políticas públicas en torno a las cadenas de valor</t>
    </r>
  </si>
  <si>
    <t>Estudios evaluativos; informes de seguimiento</t>
  </si>
  <si>
    <t xml:space="preserve">Existe una coordinación favorable por parte del gobierno para el desarrollo de las políticas a nivel nacional y regional
</t>
  </si>
  <si>
    <t>Personas - Número</t>
  </si>
  <si>
    <t>Mujeres - Porcentaje</t>
  </si>
  <si>
    <t>Funcionarios - Número</t>
  </si>
  <si>
    <t>Propuestas regulatorias - Porcentaje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</si>
  <si>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C3: El sector público (MAG, MARN, INJUVE, Municipalidades)  fortalecido en la aplicación de políticas públicas para el  desarrollo rural y cambio climático</t>
    </r>
  </si>
  <si>
    <t xml:space="preserve">Informes de seguimiento Documentos de instrumentos elaborados </t>
  </si>
  <si>
    <t>Anualmente/ Año 3 y Año 5 del proyecto</t>
  </si>
  <si>
    <t>Promociön de instrumentos - Número</t>
  </si>
  <si>
    <t>Promociön de politicas - Número</t>
  </si>
  <si>
    <t>"Anualmente   Año 3 y Año 5 del proyecto "</t>
  </si>
  <si>
    <t>MAG/OPPS, INJUVE y municipalidades  - Número</t>
  </si>
  <si>
    <r>
      <rPr>
        <b/>
        <sz val="11"/>
        <rFont val="Arial"/>
        <family val="2"/>
      </rPr>
      <t>Efecto directo</t>
    </r>
    <r>
      <rPr>
        <sz val="11"/>
        <rFont val="Arial"/>
        <family val="1"/>
      </rPr>
      <t xml:space="preserve">
C3: La juventud, mujeres e indígenas del área rural fortalecen sus capacidades para participar en el diálogo de políticas públicas </t>
    </r>
  </si>
  <si>
    <t>Linea base; evaluación final</t>
  </si>
  <si>
    <t>Representantes - Número</t>
  </si>
  <si>
    <r>
      <rPr>
        <b/>
        <sz val="11"/>
        <rFont val="Arial"/>
        <family val="2"/>
      </rPr>
      <t>Producto</t>
    </r>
    <r>
      <rPr>
        <sz val="11"/>
        <rFont val="Arial"/>
        <family val="1"/>
      </rPr>
      <t xml:space="preserve">
</t>
    </r>
  </si>
  <si>
    <t>Diálogos - Número</t>
  </si>
  <si>
    <t>Linea base,  - Informes de pobreza - Evaluaciones del Programa  - Evaluación final del Proyecto</t>
  </si>
  <si>
    <t xml:space="preserve">Informes de seguimiento Documentos de instrumentos elaborados ,
Listados de asistencia a capacitación.
</t>
  </si>
  <si>
    <t xml:space="preserve">Línea de base
 Evaluación final
 Listados de asistencia a capacitación
</t>
  </si>
  <si>
    <t xml:space="preserve"> Linea base,  - Informes de pobreza - Evaluaciones del Programa  - Evaluación final del Proyecto</t>
  </si>
  <si>
    <t>C.1.1 Instituciones participantes han mejorado sus capacidades para transferir tecnologías con ACC, respecto a la línea base</t>
  </si>
  <si>
    <t xml:space="preserve">C.1.2 Productores utilizan información climática para la toma de decisiones </t>
  </si>
  <si>
    <t>C.1.3 Planes de gestión de riesgo climático en funcionamiento</t>
  </si>
  <si>
    <t>C.1.4 Personas formadas cuentan con empleo/autoempleo (25% en organizaciones apoyadas)</t>
  </si>
  <si>
    <t>C.2.1 Propuestas para mejorar el desempeño de las cadenas en la región implementadas (según estrategias)</t>
  </si>
  <si>
    <t>C.2.2 Representantes de organizaciones con capacidades mejoradas para la participación activa en las mesas  de las cadenas, respecto a la línea base</t>
  </si>
  <si>
    <t xml:space="preserve">C.2.3 Organizaciones con condiciones mejoradas para la planificación de negocios  </t>
  </si>
  <si>
    <t xml:space="preserve">C.2.4 Organizaciones con habilidades para la identificación y gestión de riesgos ambientales y climáticos </t>
  </si>
  <si>
    <t xml:space="preserve">C.2.5 Productores han adoptado tecnologías de adaptación al cambio climático </t>
  </si>
  <si>
    <t>C.2.6 Organizaciones (tipos A,B) con acceso a servicios financieros g/</t>
  </si>
  <si>
    <t>C.2.7 Institución financiera (IF) con oferta de servicios adecuada, según el grupo objetivo,  en implementación</t>
  </si>
  <si>
    <t>C.2.8 Organizaciones con acceso a mercados mejorado</t>
  </si>
  <si>
    <t xml:space="preserve">C.2.9 Organizaciones reportan mejora en la calidad de los productos </t>
  </si>
  <si>
    <t xml:space="preserve">C.2.10 Organizaciones agregan valor a sus productos (prácticas BPM, procesamiento básico) </t>
  </si>
  <si>
    <t xml:space="preserve">C.2.11 Locales de almacenamiento, comercialización y transformación en funcionamiento </t>
  </si>
  <si>
    <t>C.3.1 Personas representantes de organizaciones (50% mujeres) públicas cuentan con capacidades mejoradas para el diálogo de políticas públicas, respecto a la línea  base</t>
  </si>
  <si>
    <t>C.3.2 Funcionarios de instituciones públicas cuentan con capacidades mejoradas para el diálogo de políticas públicas, respecto a la línea  base</t>
  </si>
  <si>
    <t>C.3.3 Instituciones del sector público participantes con capacidades mejoradas para el diálogo de política sobre cadenas  de valor</t>
  </si>
  <si>
    <t>C.3.4 Propuestas de remoción de barreras regulatorias identificadas por las mesas insertadas en el dialogo de políticas nacionales</t>
  </si>
  <si>
    <t xml:space="preserve">C.3.5 Fomento de instrumentos de políticas ambientales y de ACC  favorables a la población rural pobre </t>
  </si>
  <si>
    <t>C.3.6 Fomento de políticas favorables a jóvenes, mujeres e indígenas</t>
  </si>
  <si>
    <t xml:space="preserve">C.3.7 MAG/OPPS, INJUVE y municipalidades con capacidades fortalecidas en implementación de políticas públicas para el sector rural </t>
  </si>
  <si>
    <t>C.3.8 Representantes de las organizaciones cuentan con capacidades mejoradas para el diálogo de políticas.</t>
  </si>
  <si>
    <t xml:space="preserve">C.3.9 Procesos internacionales o nacionales de diálogo sobre cuestiones climáticas a los que se brindó apoyo </t>
  </si>
  <si>
    <t>1.a  Estimación correspondiente del número total de miembros del hogar</t>
  </si>
  <si>
    <t>1.b  Número correspondiente de hogares beneficiarios a los que se ha prestado apoyo</t>
  </si>
  <si>
    <t>1.c  Número de personas que reciben los servicios promovidos o apoyados por el proyecto</t>
  </si>
  <si>
    <r>
      <rPr>
        <b/>
        <sz val="11"/>
        <rFont val="Arial"/>
        <family val="2"/>
      </rPr>
      <t>1. Alcance</t>
    </r>
    <r>
      <rPr>
        <sz val="11"/>
        <rFont val="Arial"/>
        <family val="1"/>
      </rPr>
      <t xml:space="preserve">
</t>
    </r>
  </si>
  <si>
    <r>
      <rPr>
        <b/>
        <sz val="11"/>
        <rFont val="Arial"/>
        <family val="2"/>
      </rPr>
      <t>2. Meta</t>
    </r>
    <r>
      <rPr>
        <sz val="11"/>
        <rFont val="Arial"/>
        <family val="1"/>
      </rPr>
      <t xml:space="preserve">
Contribuir a reducir la pobreza rural en la Región Oriental de El Salvador </t>
    </r>
  </si>
  <si>
    <t>2. a Hogares que reportan una reducción del nivel de pobreza (3%en pobreza extrema)</t>
  </si>
  <si>
    <t xml:space="preserve">2.b Los hogares,  en promedio,  incrementan los activos en un 10%, respecto a la línea base </t>
  </si>
  <si>
    <t xml:space="preserve">2.c Reducción en la desnutrición infantil </t>
  </si>
  <si>
    <t xml:space="preserve">3.a Familias con PN incrementan los ingresos </t>
  </si>
  <si>
    <t>3.b Miembros de hogares de pequeños agricultores a los que se ha ayudado a hacer frente a los efectos del cambio climático</t>
  </si>
  <si>
    <t xml:space="preserve">3.c Personas que participan en actividades de gestión de los recursos naturales y gestión del riesgo climático </t>
  </si>
  <si>
    <r>
      <rPr>
        <b/>
        <sz val="11"/>
        <rFont val="Arial"/>
        <family val="2"/>
      </rPr>
      <t>3. Objectivo de desarrollo</t>
    </r>
    <r>
      <rPr>
        <sz val="11"/>
        <rFont val="Arial"/>
        <family val="1"/>
      </rPr>
      <t xml:space="preserve">
Incrementar de forma sostenible los ingresos de familias rurales en condición de pobreza en los Departamentos de San Miguel, Usulután, La Unión y Morazán y facilitar su adaptación al cambio climático  </t>
    </r>
  </si>
  <si>
    <t xml:space="preserve"> Linea base,  - Informes de pobreza - Evaluaciones  - Evaluación final del Proyecto</t>
  </si>
  <si>
    <t>Se incluira en Estudio de Base y en evluación final, conforme boleta ORMS ( ex RIMS)</t>
  </si>
  <si>
    <t>Mediante información secundaria, Estudio de Base</t>
  </si>
  <si>
    <t>Sistema de M&amp;E (base de datos)</t>
  </si>
  <si>
    <t>Componente 1</t>
  </si>
  <si>
    <t>Componente 2</t>
  </si>
  <si>
    <t>Componente 3</t>
  </si>
  <si>
    <t>Inclusión y Género</t>
  </si>
  <si>
    <t>Desarrollo de Capacidades</t>
  </si>
  <si>
    <t>PSEGC</t>
  </si>
  <si>
    <t>Comunicaciones</t>
  </si>
  <si>
    <r>
      <t>.</t>
    </r>
    <r>
      <rPr>
        <b/>
        <sz val="11"/>
        <rFont val="Arial"/>
        <family val="2"/>
      </rPr>
      <t xml:space="preserve"> *</t>
    </r>
    <r>
      <rPr>
        <sz val="11"/>
        <color rgb="FF000000"/>
        <rFont val="Arial"/>
        <family val="2"/>
      </rPr>
      <t>Datos según hombre, mujer, grupo etario, población indígena, Departamento, Municipio.</t>
    </r>
  </si>
  <si>
    <r>
      <t>a/</t>
    </r>
    <r>
      <rPr>
        <sz val="11"/>
        <color rgb="FF000000"/>
        <rFont val="Arial"/>
        <family val="2"/>
      </rPr>
      <t xml:space="preserve"> Medido según ingresos (brutos) incrementados, en promedio, un 100% por un año o más, y considerando las fuentes de ingresos  (diversificación) asociadas al Programa.</t>
    </r>
  </si>
  <si>
    <r>
      <t>b/</t>
    </r>
    <r>
      <rPr>
        <sz val="11"/>
        <color rgb="FF000000"/>
        <rFont val="Arial"/>
        <family val="2"/>
      </rPr>
      <t xml:space="preserve">  Un productor aumenta su resiliencia al cambio climático si se cumple al menos dos de las siguientes condiciones i ) que utiliza información sobre el clima difundido por el proyecto, ii ) que implementa las actividades de adaptación al cambio climático en el contexto de un plan de negocios cofinanciado por el proyecto , iii ) sus tierras o activos están cubiertos por un uno de los 10 riesgos climáticos y el plan de manejo de recursos naturales con el apoyo del proyecto , iv ) que se encuentra en una de las 10 comunidades locales cuya planificación incluye el tema del cambio climático a través del apoyo del proyecto.</t>
    </r>
  </si>
  <si>
    <r>
      <t xml:space="preserve">d/ </t>
    </r>
    <r>
      <rPr>
        <sz val="11"/>
        <color rgb="FF000000"/>
        <rFont val="Arial"/>
        <family val="2"/>
      </rPr>
      <t>Indicadores sustentadores (medidos antes y después) para cada institución participante, según variables (Ej. i) conocimientos/habilidades y destrezas, ii) aspectos operativos (equipamiento, software, materiales)</t>
    </r>
  </si>
  <si>
    <r>
      <t xml:space="preserve">e/ </t>
    </r>
    <r>
      <rPr>
        <sz val="11"/>
        <color rgb="FF000000"/>
        <rFont val="Arial"/>
        <family val="2"/>
      </rPr>
      <t xml:space="preserve">Empleo: Cuando una persona al servicio de otra (patrono, empleador), mediante un contrato realiza su actividad profesional en forma continua a cambio de una remuneración o salario. </t>
    </r>
  </si>
  <si>
    <r>
      <t>f/</t>
    </r>
    <r>
      <rPr>
        <sz val="11"/>
        <color rgb="FF000000"/>
        <rFont val="Arial"/>
        <family val="2"/>
      </rPr>
      <t xml:space="preserve"> Indicadores sustentadores: organizaciones identifican prioridades participativamente, formulan propuestas y gestionan alianzas con actores de la cadena</t>
    </r>
  </si>
  <si>
    <r>
      <t>g/</t>
    </r>
    <r>
      <rPr>
        <sz val="11"/>
        <color rgb="FF000000"/>
        <rFont val="Arial"/>
        <family val="2"/>
      </rPr>
      <t xml:space="preserve"> Indicadores sustentadores: 50% organizaciones cuentan con créditos aprobados para la organización y/o para los asociados </t>
    </r>
  </si>
  <si>
    <r>
      <t>h/</t>
    </r>
    <r>
      <rPr>
        <sz val="11"/>
        <color rgb="FF000000"/>
        <rFont val="Arial"/>
        <family val="2"/>
      </rPr>
      <t xml:space="preserve"> Indicadores sustentadores: Al menos 80% de organizaciones (familias) reportan incrementos en el valor de las ventas por  uno o más años, 40%  diversificado canales de comercialización </t>
    </r>
  </si>
  <si>
    <r>
      <t>i/</t>
    </r>
    <r>
      <rPr>
        <sz val="11"/>
        <color rgb="FF000000"/>
        <rFont val="Calibri"/>
        <family val="2"/>
      </rPr>
      <t xml:space="preserve"> Al menos un instrumento/proceso de política ambiental y de ACC elaborado con el apoyo del proyecto</t>
    </r>
  </si>
  <si>
    <r>
      <t>j/</t>
    </r>
    <r>
      <rPr>
        <sz val="11"/>
        <color rgb="FF000000"/>
        <rFont val="Arial"/>
        <family val="2"/>
      </rPr>
      <t xml:space="preserve"> Al menos un instrumento de política para género, juventud, poblaciones indígenas elaborado</t>
    </r>
  </si>
  <si>
    <t>RESUMEN INDICADORES</t>
  </si>
  <si>
    <t>COMPONENTE 1</t>
  </si>
  <si>
    <t>COMPONENTE 3</t>
  </si>
  <si>
    <t>COMPONENTE 2</t>
  </si>
  <si>
    <t>3a</t>
  </si>
  <si>
    <t>3b</t>
  </si>
  <si>
    <t>3c</t>
  </si>
  <si>
    <t>INDICADOR</t>
  </si>
  <si>
    <t>1A</t>
  </si>
  <si>
    <t>1B</t>
  </si>
  <si>
    <t>1C</t>
  </si>
  <si>
    <t>2A</t>
  </si>
  <si>
    <t>2B</t>
  </si>
  <si>
    <t>2C</t>
  </si>
  <si>
    <t>COMPONENTE</t>
  </si>
  <si>
    <t>CANTIDAD INDICADORES</t>
  </si>
  <si>
    <t>c.2.2</t>
  </si>
  <si>
    <t>c.2.3</t>
  </si>
  <si>
    <t>c.2.4</t>
  </si>
  <si>
    <t>c.3.1</t>
  </si>
  <si>
    <t>c.3.2</t>
  </si>
  <si>
    <t>c.3.3</t>
  </si>
  <si>
    <t>c.3.8</t>
  </si>
  <si>
    <t>c.3.6</t>
  </si>
  <si>
    <t>c.1.1</t>
  </si>
  <si>
    <t>c.1.2</t>
  </si>
  <si>
    <t>c.1.3</t>
  </si>
  <si>
    <t>c.2.5</t>
  </si>
  <si>
    <t>c.1.4</t>
  </si>
  <si>
    <t>c.2.6</t>
  </si>
  <si>
    <t>c.3.5</t>
  </si>
  <si>
    <t>c.3.9</t>
  </si>
  <si>
    <t>c.3.4</t>
  </si>
  <si>
    <t>c.3.7</t>
  </si>
  <si>
    <t>c.2.1</t>
  </si>
  <si>
    <t>c.2.7</t>
  </si>
  <si>
    <t>c.2.8</t>
  </si>
  <si>
    <t>c.2.9</t>
  </si>
  <si>
    <t>c.2.10</t>
  </si>
  <si>
    <t>c.2.11</t>
  </si>
  <si>
    <t>Descripción</t>
  </si>
  <si>
    <t>Indicador</t>
  </si>
  <si>
    <t>indicadores ORMS del Programa Rural Adelante (Resumen)</t>
  </si>
  <si>
    <t>1. Número de personas que han experimentado una movilidad económica</t>
  </si>
  <si>
    <t>3.a</t>
  </si>
  <si>
    <t>2. Numero de personas con una mayor producción</t>
  </si>
  <si>
    <t>C.2.1</t>
  </si>
  <si>
    <t>3. Numero de personas que gozan de un mayor acceso a mercados</t>
  </si>
  <si>
    <t>4. Número de personas con una mayor resiliencia.</t>
  </si>
  <si>
    <t>C.2.8</t>
  </si>
  <si>
    <t>3.b, 3.c , C.1.2, C.1.3</t>
  </si>
  <si>
    <t>6 electrodomesticos.</t>
  </si>
  <si>
    <t>9 maq. y herramientas.</t>
  </si>
  <si>
    <t>Año (2019)</t>
  </si>
  <si>
    <t>Año 1 (2020)</t>
  </si>
  <si>
    <t>Año 2 (2021)</t>
  </si>
  <si>
    <t>Año 3  (2022)</t>
  </si>
  <si>
    <t>Año 4 (2023)</t>
  </si>
  <si>
    <t>Año 5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</si>
</sst>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name val="Arial"/>
      <family val="1"/>
    </font>
    <font>
      <b/>
      <sz val="13"/>
      <name val="Arial"/>
      <family val="1"/>
    </font>
    <font>
      <i/>
      <sz val="13"/>
      <name val="Arial"/>
      <family val="1"/>
    </font>
    <font>
      <b/>
      <sz val="11"/>
      <name val="Arial"/>
      <family val="1"/>
    </font>
    <font>
      <b/>
      <sz val="11"/>
      <name val="Arial"/>
      <family val="2"/>
    </font>
    <font>
      <sz val="11"/>
      <name val="Arial"/>
      <family val="1"/>
    </font>
    <font>
      <sz val="11"/>
      <name val="Arial"/>
      <family val="2"/>
    </font>
    <font>
      <sz val="10"/>
      <name val="Arial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41">
    <xf numFmtId="0" fontId="0" fillId="0" borderId="0" xfId="0"/>
    <xf numFmtId="0" fontId="0" fillId="0" borderId="2" xfId="0" applyBorder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0" fillId="0" borderId="2" xfId="0" applyBorder="1" applyAlignment="1">
      <alignment vertical="center" wrapText="1"/>
    </xf>
    <xf numFmtId="164" fontId="0" fillId="0" borderId="2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6" fillId="0" borderId="0" xfId="0" applyFont="1" applyAlignment="1">
      <alignment vertical="center"/>
    </xf>
    <xf numFmtId="0" fontId="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2" xfId="0" applyBorder="1"/>
    <xf numFmtId="0" fontId="14" fillId="11" borderId="10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center" wrapText="1"/>
    </xf>
    <xf numFmtId="0" fontId="0" fillId="0" borderId="26" xfId="0" applyBorder="1"/>
    <xf numFmtId="0" fontId="0" fillId="0" borderId="17" xfId="0" applyBorder="1"/>
    <xf numFmtId="0" fontId="0" fillId="0" borderId="18" xfId="0" applyBorder="1"/>
    <xf numFmtId="0" fontId="4" fillId="4" borderId="2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1" xfId="0" applyBorder="1"/>
    <xf numFmtId="0" fontId="0" fillId="0" borderId="27" xfId="0" applyFill="1" applyBorder="1"/>
    <xf numFmtId="0" fontId="0" fillId="0" borderId="2" xfId="0" applyBorder="1" applyAlignment="1">
      <alignment vertical="top" wrapText="1"/>
    </xf>
    <xf numFmtId="164" fontId="5" fillId="0" borderId="2" xfId="1" applyNumberFormat="1" applyFont="1" applyBorder="1" applyAlignment="1">
      <alignment vertical="top" wrapText="1"/>
    </xf>
    <xf numFmtId="0" fontId="0" fillId="0" borderId="37" xfId="0" applyBorder="1"/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vertical="top"/>
    </xf>
    <xf numFmtId="9" fontId="0" fillId="0" borderId="2" xfId="2" applyFont="1" applyBorder="1" applyAlignment="1">
      <alignment vertical="top" wrapText="1"/>
    </xf>
    <xf numFmtId="9" fontId="5" fillId="0" borderId="2" xfId="3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4" fillId="0" borderId="38" xfId="0" applyFont="1" applyBorder="1"/>
    <xf numFmtId="0" fontId="4" fillId="12" borderId="43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wrapText="1"/>
    </xf>
    <xf numFmtId="0" fontId="4" fillId="12" borderId="47" xfId="0" applyFont="1" applyFill="1" applyBorder="1" applyAlignment="1">
      <alignment horizontal="center" wrapText="1"/>
    </xf>
    <xf numFmtId="10" fontId="0" fillId="13" borderId="2" xfId="0" applyNumberFormat="1" applyFill="1" applyBorder="1" applyAlignment="1">
      <alignment horizontal="center" vertical="center" wrapText="1"/>
    </xf>
    <xf numFmtId="9" fontId="0" fillId="13" borderId="2" xfId="0" applyNumberForma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164" fontId="0" fillId="0" borderId="2" xfId="1" applyNumberFormat="1" applyFont="1" applyBorder="1" applyAlignment="1">
      <alignment vertical="center" wrapText="1"/>
    </xf>
    <xf numFmtId="164" fontId="0" fillId="14" borderId="2" xfId="1" applyNumberFormat="1" applyFont="1" applyFill="1" applyBorder="1" applyAlignment="1">
      <alignment vertical="top" wrapText="1"/>
    </xf>
    <xf numFmtId="0" fontId="0" fillId="14" borderId="2" xfId="0" applyFill="1" applyBorder="1" applyAlignment="1">
      <alignment vertical="top" wrapText="1"/>
    </xf>
    <xf numFmtId="0" fontId="0" fillId="14" borderId="2" xfId="0" applyFill="1" applyBorder="1" applyAlignment="1">
      <alignment vertical="center" wrapText="1"/>
    </xf>
    <xf numFmtId="164" fontId="0" fillId="14" borderId="2" xfId="0" applyNumberFormat="1" applyFill="1" applyBorder="1" applyAlignment="1">
      <alignment vertical="top" wrapText="1"/>
    </xf>
    <xf numFmtId="0" fontId="0" fillId="15" borderId="2" xfId="0" applyFill="1" applyBorder="1" applyAlignment="1">
      <alignment vertical="top" wrapText="1"/>
    </xf>
    <xf numFmtId="0" fontId="0" fillId="15" borderId="0" xfId="0" applyFill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8" borderId="0" xfId="0" applyFont="1" applyFill="1" applyAlignment="1">
      <alignment wrapText="1"/>
    </xf>
    <xf numFmtId="0" fontId="0" fillId="8" borderId="2" xfId="0" applyFill="1" applyBorder="1" applyAlignment="1">
      <alignment vertical="top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3" fillId="8" borderId="7" xfId="0" applyFont="1" applyFill="1" applyBorder="1" applyAlignment="1">
      <alignment wrapText="1"/>
    </xf>
    <xf numFmtId="0" fontId="3" fillId="8" borderId="8" xfId="0" applyFont="1" applyFill="1" applyBorder="1" applyAlignment="1">
      <alignment wrapText="1"/>
    </xf>
    <xf numFmtId="0" fontId="3" fillId="8" borderId="9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0" fillId="4" borderId="2" xfId="0" applyFill="1" applyBorder="1" applyAlignment="1">
      <alignment vertical="top" wrapText="1"/>
    </xf>
    <xf numFmtId="0" fontId="0" fillId="0" borderId="2" xfId="0" applyBorder="1" applyAlignment="1">
      <alignment horizontal="justify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0" fillId="3" borderId="2" xfId="0" applyFill="1" applyBorder="1" applyAlignment="1">
      <alignment vertical="top" wrapText="1"/>
    </xf>
    <xf numFmtId="0" fontId="6" fillId="0" borderId="2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3" fillId="15" borderId="0" xfId="0" applyFont="1" applyFill="1" applyAlignment="1">
      <alignment wrapText="1"/>
    </xf>
    <xf numFmtId="0" fontId="0" fillId="15" borderId="2" xfId="0" applyFill="1" applyBorder="1" applyAlignment="1">
      <alignment vertical="top" wrapText="1"/>
    </xf>
    <xf numFmtId="0" fontId="3" fillId="0" borderId="0" xfId="0" applyFont="1" applyAlignment="1">
      <alignment wrapText="1"/>
    </xf>
    <xf numFmtId="0" fontId="3" fillId="10" borderId="0" xfId="0" applyFont="1" applyFill="1" applyAlignment="1">
      <alignment wrapText="1"/>
    </xf>
    <xf numFmtId="0" fontId="0" fillId="10" borderId="2" xfId="0" applyFill="1" applyBorder="1" applyAlignment="1">
      <alignment vertical="top" wrapText="1"/>
    </xf>
    <xf numFmtId="0" fontId="15" fillId="12" borderId="39" xfId="0" applyFont="1" applyFill="1" applyBorder="1" applyAlignment="1">
      <alignment horizontal="center" vertical="center" wrapText="1"/>
    </xf>
    <xf numFmtId="0" fontId="15" fillId="12" borderId="40" xfId="0" applyFont="1" applyFill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14" fillId="11" borderId="12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12" borderId="42" xfId="0" applyFont="1" applyFill="1" applyBorder="1" applyAlignment="1">
      <alignment horizontal="left" vertical="center" wrapText="1"/>
    </xf>
    <xf numFmtId="0" fontId="4" fillId="12" borderId="26" xfId="0" applyFont="1" applyFill="1" applyBorder="1" applyAlignment="1">
      <alignment horizontal="left" vertical="center" wrapText="1"/>
    </xf>
    <xf numFmtId="0" fontId="4" fillId="12" borderId="44" xfId="0" applyFont="1" applyFill="1" applyBorder="1" applyAlignment="1">
      <alignment horizontal="left" vertical="center"/>
    </xf>
    <xf numFmtId="0" fontId="4" fillId="12" borderId="14" xfId="0" applyFont="1" applyFill="1" applyBorder="1" applyAlignment="1">
      <alignment horizontal="left" vertical="center"/>
    </xf>
    <xf numFmtId="0" fontId="4" fillId="12" borderId="44" xfId="0" applyFont="1" applyFill="1" applyBorder="1" applyAlignment="1">
      <alignment horizontal="left" wrapText="1"/>
    </xf>
    <xf numFmtId="0" fontId="4" fillId="12" borderId="14" xfId="0" applyFont="1" applyFill="1" applyBorder="1" applyAlignment="1">
      <alignment horizontal="left" wrapText="1"/>
    </xf>
    <xf numFmtId="0" fontId="4" fillId="12" borderId="46" xfId="0" applyFont="1" applyFill="1" applyBorder="1" applyAlignment="1">
      <alignment horizontal="left" vertical="center" wrapText="1"/>
    </xf>
    <xf numFmtId="0" fontId="4" fillId="12" borderId="27" xfId="0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3" xr:uid="{727222A9-091F-4BCA-919A-BC3B24CAFE6B}"/>
    <cellStyle name="Porcentaje" xfId="2" builtinId="5"/>
  </cellStyles>
  <dxfs count="0"/>
  <tableStyles count="0" defaultTableStyle="TableStyleMedium9" defaultPivotStyle="PivotStyleLight16"/>
  <colors>
    <mruColors>
      <color rgb="FF00FF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5"/>
  <sheetViews>
    <sheetView tabSelected="1" showOutlineSymbols="0" showWhiteSpace="0" topLeftCell="A3" zoomScale="85" zoomScaleNormal="85" workbookViewId="0">
      <pane xSplit="9" ySplit="2" topLeftCell="O5" activePane="bottomRight" state="frozen"/>
      <selection activeCell="A3" sqref="A3"/>
      <selection pane="topRight" activeCell="J3" sqref="J3"/>
      <selection pane="bottomLeft" activeCell="A5" sqref="A5"/>
      <selection pane="bottomRight" activeCell="R51" sqref="R51"/>
    </sheetView>
  </sheetViews>
  <sheetFormatPr baseColWidth="10" defaultColWidth="9" defaultRowHeight="13.8" x14ac:dyDescent="0.25"/>
  <cols>
    <col min="1" max="1" width="14.09765625" customWidth="1"/>
    <col min="2" max="2" width="20" bestFit="1" customWidth="1"/>
    <col min="3" max="3" width="13.69921875" customWidth="1"/>
    <col min="4" max="5" width="12" bestFit="1" customWidth="1"/>
    <col min="6" max="6" width="17.19921875" customWidth="1"/>
    <col min="7" max="7" width="15" customWidth="1"/>
    <col min="8" max="8" width="6.296875" customWidth="1"/>
    <col min="9" max="9" width="11.69921875" customWidth="1"/>
    <col min="10" max="11" width="12" bestFit="1" customWidth="1"/>
    <col min="12" max="14" width="12.09765625" bestFit="1" customWidth="1"/>
    <col min="15" max="15" width="12.09765625" customWidth="1"/>
    <col min="16" max="17" width="12.09765625" bestFit="1" customWidth="1"/>
    <col min="18" max="18" width="12.19921875" bestFit="1" customWidth="1"/>
    <col min="19" max="20" width="12.09765625" bestFit="1" customWidth="1"/>
    <col min="21" max="21" width="12.19921875" bestFit="1" customWidth="1"/>
    <col min="22" max="23" width="12.09765625" bestFit="1" customWidth="1"/>
    <col min="24" max="24" width="12.19921875" bestFit="1" customWidth="1"/>
    <col min="25" max="26" width="12.09765625" bestFit="1" customWidth="1"/>
    <col min="27" max="27" width="13.09765625" customWidth="1"/>
  </cols>
  <sheetData>
    <row r="1" spans="1:27" ht="30" customHeight="1" x14ac:dyDescent="0.3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6.1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0.100000000000001" customHeight="1" x14ac:dyDescent="0.25">
      <c r="A3" s="68" t="s">
        <v>2</v>
      </c>
      <c r="B3" s="68" t="s">
        <v>3</v>
      </c>
      <c r="C3" s="68"/>
      <c r="D3" s="68"/>
      <c r="E3" s="68"/>
      <c r="F3" s="69" t="s">
        <v>4</v>
      </c>
      <c r="G3" s="69"/>
      <c r="H3" s="69"/>
      <c r="I3" s="68" t="s">
        <v>5</v>
      </c>
      <c r="J3" s="65" t="s">
        <v>212</v>
      </c>
      <c r="K3" s="66"/>
      <c r="L3" s="67"/>
      <c r="M3" s="65" t="s">
        <v>213</v>
      </c>
      <c r="N3" s="66"/>
      <c r="O3" s="67"/>
      <c r="P3" s="65" t="s">
        <v>214</v>
      </c>
      <c r="Q3" s="66"/>
      <c r="R3" s="67"/>
      <c r="S3" s="65" t="s">
        <v>215</v>
      </c>
      <c r="T3" s="66"/>
      <c r="U3" s="67"/>
      <c r="V3" s="65" t="s">
        <v>216</v>
      </c>
      <c r="W3" s="66"/>
      <c r="X3" s="67"/>
      <c r="Y3" s="65" t="s">
        <v>217</v>
      </c>
      <c r="Z3" s="66"/>
      <c r="AA3" s="67"/>
    </row>
    <row r="4" spans="1:27" ht="46.95" customHeight="1" x14ac:dyDescent="0.25">
      <c r="A4" s="68"/>
      <c r="B4" s="6" t="s">
        <v>6</v>
      </c>
      <c r="C4" s="7" t="s">
        <v>7</v>
      </c>
      <c r="D4" s="7" t="s">
        <v>8</v>
      </c>
      <c r="E4" s="7" t="s">
        <v>9</v>
      </c>
      <c r="F4" s="6" t="s">
        <v>10</v>
      </c>
      <c r="G4" s="6" t="s">
        <v>11</v>
      </c>
      <c r="H4" s="6" t="s">
        <v>12</v>
      </c>
      <c r="I4" s="68"/>
      <c r="J4" s="7" t="s">
        <v>13</v>
      </c>
      <c r="K4" s="7" t="s">
        <v>14</v>
      </c>
      <c r="L4" s="7" t="s">
        <v>15</v>
      </c>
      <c r="M4" s="7" t="s">
        <v>13</v>
      </c>
      <c r="N4" s="7" t="s">
        <v>14</v>
      </c>
      <c r="O4" s="7" t="s">
        <v>15</v>
      </c>
      <c r="P4" s="7" t="s">
        <v>13</v>
      </c>
      <c r="Q4" s="7" t="s">
        <v>14</v>
      </c>
      <c r="R4" s="7" t="s">
        <v>15</v>
      </c>
      <c r="S4" s="7" t="s">
        <v>13</v>
      </c>
      <c r="T4" s="7" t="s">
        <v>14</v>
      </c>
      <c r="U4" s="7" t="s">
        <v>15</v>
      </c>
      <c r="V4" s="7" t="s">
        <v>13</v>
      </c>
      <c r="W4" s="7" t="s">
        <v>14</v>
      </c>
      <c r="X4" s="7" t="s">
        <v>15</v>
      </c>
      <c r="Y4" s="7" t="s">
        <v>13</v>
      </c>
      <c r="Z4" s="7" t="s">
        <v>14</v>
      </c>
      <c r="AA4" s="7" t="s">
        <v>15</v>
      </c>
    </row>
    <row r="5" spans="1:27" ht="30.75" customHeight="1" x14ac:dyDescent="0.25">
      <c r="A5" s="70" t="s">
        <v>129</v>
      </c>
      <c r="B5" s="72" t="s">
        <v>126</v>
      </c>
      <c r="C5" s="73"/>
      <c r="D5" s="73"/>
      <c r="E5" s="73"/>
      <c r="F5" s="75" t="s">
        <v>16</v>
      </c>
      <c r="G5" s="75" t="s">
        <v>17</v>
      </c>
      <c r="H5" s="75" t="s">
        <v>18</v>
      </c>
      <c r="I5" s="7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4" x14ac:dyDescent="0.25">
      <c r="A6" s="71"/>
      <c r="B6" s="1" t="s">
        <v>19</v>
      </c>
      <c r="C6" s="1"/>
      <c r="D6" s="1"/>
      <c r="E6" s="5">
        <v>33200</v>
      </c>
      <c r="F6" s="75"/>
      <c r="G6" s="75"/>
      <c r="H6" s="75"/>
      <c r="I6" s="71"/>
      <c r="J6" s="5"/>
      <c r="K6" s="5"/>
      <c r="L6" s="5"/>
      <c r="M6" s="5">
        <f>+M10*4</f>
        <v>5880</v>
      </c>
      <c r="N6" s="5">
        <f t="shared" ref="N6:Q6" si="0">+N10*4</f>
        <v>9116</v>
      </c>
      <c r="O6" s="59">
        <f t="shared" si="0"/>
        <v>9116</v>
      </c>
      <c r="P6" s="5">
        <f t="shared" si="0"/>
        <v>6052</v>
      </c>
      <c r="Q6" s="5">
        <f t="shared" si="0"/>
        <v>6272</v>
      </c>
      <c r="R6" s="59">
        <f>+Q6+O6</f>
        <v>15388</v>
      </c>
      <c r="S6" s="5">
        <f>+S10*4</f>
        <v>13160</v>
      </c>
      <c r="T6" s="5">
        <f t="shared" ref="T6:AA6" si="1">+T10*4</f>
        <v>0</v>
      </c>
      <c r="U6" s="5">
        <f t="shared" si="1"/>
        <v>0</v>
      </c>
      <c r="V6" s="5">
        <f t="shared" si="1"/>
        <v>8284</v>
      </c>
      <c r="W6" s="5">
        <f t="shared" si="1"/>
        <v>0</v>
      </c>
      <c r="X6" s="5">
        <f t="shared" si="1"/>
        <v>0</v>
      </c>
      <c r="Y6" s="5">
        <f t="shared" si="1"/>
        <v>0</v>
      </c>
      <c r="Z6" s="5">
        <f t="shared" si="1"/>
        <v>0</v>
      </c>
      <c r="AA6" s="5">
        <f t="shared" si="1"/>
        <v>0</v>
      </c>
    </row>
    <row r="7" spans="1:27" ht="29.25" customHeight="1" x14ac:dyDescent="0.25">
      <c r="A7" s="71"/>
      <c r="B7" s="72" t="s">
        <v>127</v>
      </c>
      <c r="C7" s="73"/>
      <c r="D7" s="73"/>
      <c r="E7" s="73"/>
      <c r="F7" s="75" t="s">
        <v>141</v>
      </c>
      <c r="G7" s="75" t="s">
        <v>17</v>
      </c>
      <c r="H7" s="75" t="s">
        <v>18</v>
      </c>
      <c r="I7" s="71"/>
      <c r="J7" s="1"/>
      <c r="K7" s="1"/>
      <c r="L7" s="1"/>
      <c r="M7" s="5"/>
      <c r="N7" s="5"/>
      <c r="O7" s="59"/>
      <c r="P7" s="5"/>
      <c r="Q7" s="5"/>
      <c r="R7" s="59"/>
      <c r="S7" s="5"/>
      <c r="T7" s="5"/>
      <c r="U7" s="5"/>
      <c r="V7" s="5"/>
      <c r="W7" s="5"/>
      <c r="X7" s="5"/>
      <c r="Y7" s="5"/>
      <c r="Z7" s="5"/>
      <c r="AA7" s="5"/>
    </row>
    <row r="8" spans="1:27" ht="27.6" x14ac:dyDescent="0.25">
      <c r="A8" s="71"/>
      <c r="B8" s="1" t="s">
        <v>20</v>
      </c>
      <c r="C8" s="1"/>
      <c r="D8" s="1"/>
      <c r="E8" s="5">
        <v>3320</v>
      </c>
      <c r="F8" s="75"/>
      <c r="G8" s="75"/>
      <c r="H8" s="75"/>
      <c r="I8" s="71"/>
      <c r="J8" s="5"/>
      <c r="K8" s="5"/>
      <c r="L8" s="5"/>
      <c r="M8" s="5">
        <v>588</v>
      </c>
      <c r="N8" s="5">
        <v>1286</v>
      </c>
      <c r="O8" s="59">
        <v>1286</v>
      </c>
      <c r="P8" s="5">
        <v>605</v>
      </c>
      <c r="Q8" s="5">
        <v>848</v>
      </c>
      <c r="R8" s="59">
        <f t="shared" ref="R8:R10" si="2">+Q8+O8</f>
        <v>2134</v>
      </c>
      <c r="S8" s="5">
        <v>1316</v>
      </c>
      <c r="T8" s="5"/>
      <c r="U8" s="5"/>
      <c r="V8" s="5">
        <v>828</v>
      </c>
      <c r="W8" s="5"/>
      <c r="X8" s="5"/>
      <c r="Y8" s="5"/>
      <c r="Z8" s="5"/>
      <c r="AA8" s="5"/>
    </row>
    <row r="9" spans="1:27" ht="41.4" x14ac:dyDescent="0.25">
      <c r="A9" s="71"/>
      <c r="B9" s="1" t="s">
        <v>21</v>
      </c>
      <c r="C9" s="1"/>
      <c r="D9" s="1"/>
      <c r="E9" s="5">
        <v>4980</v>
      </c>
      <c r="F9" s="75"/>
      <c r="G9" s="75"/>
      <c r="H9" s="75"/>
      <c r="I9" s="71"/>
      <c r="J9" s="5"/>
      <c r="K9" s="5"/>
      <c r="L9" s="5"/>
      <c r="M9" s="5">
        <v>882</v>
      </c>
      <c r="N9" s="5">
        <v>993</v>
      </c>
      <c r="O9" s="59">
        <v>993</v>
      </c>
      <c r="P9" s="5">
        <v>908</v>
      </c>
      <c r="Q9" s="5">
        <v>720</v>
      </c>
      <c r="R9" s="59">
        <f t="shared" si="2"/>
        <v>1713</v>
      </c>
      <c r="S9" s="5">
        <v>1974</v>
      </c>
      <c r="T9" s="5"/>
      <c r="U9" s="5"/>
      <c r="V9" s="5">
        <v>1243</v>
      </c>
      <c r="W9" s="5"/>
      <c r="X9" s="5"/>
      <c r="Y9" s="5"/>
      <c r="Z9" s="5"/>
      <c r="AA9" s="5"/>
    </row>
    <row r="10" spans="1:27" x14ac:dyDescent="0.25">
      <c r="A10" s="71"/>
      <c r="B10" s="1" t="s">
        <v>22</v>
      </c>
      <c r="C10" s="1"/>
      <c r="D10" s="1"/>
      <c r="E10" s="5">
        <v>8300</v>
      </c>
      <c r="F10" s="75"/>
      <c r="G10" s="75"/>
      <c r="H10" s="75"/>
      <c r="I10" s="71"/>
      <c r="J10" s="5"/>
      <c r="K10" s="5"/>
      <c r="L10" s="5"/>
      <c r="M10" s="5">
        <f>+M9+M8</f>
        <v>1470</v>
      </c>
      <c r="N10" s="5">
        <f>+N9+N8</f>
        <v>2279</v>
      </c>
      <c r="O10" s="59">
        <f>+O9+O8</f>
        <v>2279</v>
      </c>
      <c r="P10" s="5">
        <f>+P9+P8</f>
        <v>1513</v>
      </c>
      <c r="Q10" s="5">
        <f>+Q9+Q8</f>
        <v>1568</v>
      </c>
      <c r="R10" s="59">
        <f t="shared" si="2"/>
        <v>3847</v>
      </c>
      <c r="S10" s="5">
        <f>+S8+S9</f>
        <v>3290</v>
      </c>
      <c r="T10" s="5">
        <f t="shared" ref="T10:AA10" si="3">+T8+T9</f>
        <v>0</v>
      </c>
      <c r="U10" s="5">
        <f t="shared" si="3"/>
        <v>0</v>
      </c>
      <c r="V10" s="5">
        <f t="shared" si="3"/>
        <v>2071</v>
      </c>
      <c r="W10" s="5">
        <f t="shared" si="3"/>
        <v>0</v>
      </c>
      <c r="X10" s="5">
        <f t="shared" si="3"/>
        <v>0</v>
      </c>
      <c r="Y10" s="5">
        <f t="shared" si="3"/>
        <v>0</v>
      </c>
      <c r="Z10" s="5">
        <f t="shared" si="3"/>
        <v>0</v>
      </c>
      <c r="AA10" s="5">
        <f t="shared" si="3"/>
        <v>0</v>
      </c>
    </row>
    <row r="11" spans="1:27" ht="31.5" customHeight="1" x14ac:dyDescent="0.25">
      <c r="A11" s="71"/>
      <c r="B11" s="72" t="s">
        <v>128</v>
      </c>
      <c r="C11" s="73"/>
      <c r="D11" s="73"/>
      <c r="E11" s="73"/>
      <c r="F11" s="75" t="s">
        <v>16</v>
      </c>
      <c r="G11" s="75" t="s">
        <v>17</v>
      </c>
      <c r="H11" s="75" t="s">
        <v>18</v>
      </c>
      <c r="I11" s="71"/>
      <c r="J11" s="1"/>
      <c r="K11" s="1"/>
      <c r="L11" s="1"/>
      <c r="M11" s="5"/>
      <c r="N11" s="5"/>
      <c r="O11" s="59"/>
      <c r="P11" s="1"/>
      <c r="Q11" s="1"/>
      <c r="R11" s="60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71"/>
      <c r="B12" s="1" t="s">
        <v>23</v>
      </c>
      <c r="C12" s="1"/>
      <c r="D12" s="1"/>
      <c r="E12" s="43">
        <v>3320</v>
      </c>
      <c r="F12" s="75"/>
      <c r="G12" s="75"/>
      <c r="H12" s="75"/>
      <c r="I12" s="71"/>
      <c r="J12" s="1"/>
      <c r="K12" s="1"/>
      <c r="L12" s="1"/>
      <c r="M12" s="5">
        <v>588</v>
      </c>
      <c r="N12" s="5">
        <v>1286</v>
      </c>
      <c r="O12" s="59">
        <v>1286</v>
      </c>
      <c r="P12" s="5">
        <v>605</v>
      </c>
      <c r="Q12" s="5">
        <v>848</v>
      </c>
      <c r="R12" s="59">
        <f t="shared" ref="R12:R15" si="4">+Q12+O12</f>
        <v>2134</v>
      </c>
      <c r="S12" s="5">
        <v>1316</v>
      </c>
      <c r="T12" s="5"/>
      <c r="U12" s="5"/>
      <c r="V12" s="5">
        <v>828</v>
      </c>
      <c r="W12" s="5"/>
      <c r="X12" s="5"/>
      <c r="Y12" s="5"/>
      <c r="Z12" s="5"/>
      <c r="AA12" s="5"/>
    </row>
    <row r="13" spans="1:27" x14ac:dyDescent="0.25">
      <c r="A13" s="71"/>
      <c r="B13" s="1" t="s">
        <v>24</v>
      </c>
      <c r="C13" s="1"/>
      <c r="D13" s="1"/>
      <c r="E13" s="43">
        <v>4980</v>
      </c>
      <c r="F13" s="75"/>
      <c r="G13" s="75"/>
      <c r="H13" s="75"/>
      <c r="I13" s="71"/>
      <c r="J13" s="1"/>
      <c r="K13" s="1"/>
      <c r="L13" s="1"/>
      <c r="M13" s="5">
        <v>882</v>
      </c>
      <c r="N13" s="5">
        <v>993</v>
      </c>
      <c r="O13" s="59">
        <v>993</v>
      </c>
      <c r="P13" s="5">
        <v>908</v>
      </c>
      <c r="Q13" s="5">
        <v>720</v>
      </c>
      <c r="R13" s="59">
        <f t="shared" si="4"/>
        <v>1713</v>
      </c>
      <c r="S13" s="5">
        <v>1974</v>
      </c>
      <c r="T13" s="5"/>
      <c r="U13" s="5"/>
      <c r="V13" s="5">
        <v>1243</v>
      </c>
      <c r="W13" s="5"/>
      <c r="X13" s="5"/>
      <c r="Y13" s="5"/>
      <c r="Z13" s="5"/>
      <c r="AA13" s="5"/>
    </row>
    <row r="14" spans="1:27" x14ac:dyDescent="0.25">
      <c r="A14" s="71"/>
      <c r="B14" s="1" t="s">
        <v>25</v>
      </c>
      <c r="C14" s="1"/>
      <c r="D14" s="1"/>
      <c r="E14" s="43">
        <v>1660</v>
      </c>
      <c r="F14" s="75"/>
      <c r="G14" s="75"/>
      <c r="H14" s="75"/>
      <c r="I14" s="71"/>
      <c r="J14" s="1"/>
      <c r="K14" s="1"/>
      <c r="L14" s="1"/>
      <c r="M14" s="5">
        <v>294</v>
      </c>
      <c r="N14" s="5">
        <v>244</v>
      </c>
      <c r="O14" s="59">
        <v>244</v>
      </c>
      <c r="P14" s="5">
        <v>302</v>
      </c>
      <c r="Q14" s="5">
        <v>198</v>
      </c>
      <c r="R14" s="59">
        <f t="shared" si="4"/>
        <v>442</v>
      </c>
      <c r="S14" s="5">
        <v>658</v>
      </c>
      <c r="T14" s="5"/>
      <c r="U14" s="5"/>
      <c r="V14" s="5">
        <v>414</v>
      </c>
      <c r="W14" s="5"/>
      <c r="X14" s="5"/>
      <c r="Y14" s="5"/>
      <c r="Z14" s="5"/>
      <c r="AA14" s="5"/>
    </row>
    <row r="15" spans="1:27" ht="27.6" x14ac:dyDescent="0.25">
      <c r="A15" s="71"/>
      <c r="B15" s="1" t="s">
        <v>26</v>
      </c>
      <c r="C15" s="1"/>
      <c r="D15" s="1"/>
      <c r="E15" s="43">
        <v>415</v>
      </c>
      <c r="F15" s="75"/>
      <c r="G15" s="75"/>
      <c r="H15" s="75"/>
      <c r="I15" s="71"/>
      <c r="J15" s="1"/>
      <c r="K15" s="1"/>
      <c r="L15" s="1"/>
      <c r="M15" s="5">
        <v>73</v>
      </c>
      <c r="N15" s="5">
        <v>49</v>
      </c>
      <c r="O15" s="59">
        <v>49</v>
      </c>
      <c r="P15" s="5">
        <v>75</v>
      </c>
      <c r="Q15" s="5">
        <v>244</v>
      </c>
      <c r="R15" s="59">
        <f t="shared" si="4"/>
        <v>293</v>
      </c>
      <c r="S15" s="5">
        <v>164</v>
      </c>
      <c r="T15" s="5"/>
      <c r="U15" s="5"/>
      <c r="V15" s="5">
        <v>104</v>
      </c>
      <c r="W15" s="5"/>
      <c r="X15" s="5"/>
      <c r="Y15" s="5"/>
      <c r="Z15" s="5"/>
      <c r="AA15" s="5"/>
    </row>
    <row r="16" spans="1:27" ht="55.2" x14ac:dyDescent="0.25">
      <c r="A16" s="71"/>
      <c r="B16" s="1" t="s">
        <v>27</v>
      </c>
      <c r="C16" s="1"/>
      <c r="D16" s="1"/>
      <c r="E16" s="5">
        <f>8300*4</f>
        <v>33200</v>
      </c>
      <c r="F16" s="75"/>
      <c r="G16" s="75"/>
      <c r="H16" s="75"/>
      <c r="I16" s="71"/>
      <c r="J16" s="1"/>
      <c r="K16" s="1"/>
      <c r="L16" s="1"/>
      <c r="M16" s="5">
        <f>(+M12+M13)*4</f>
        <v>5880</v>
      </c>
      <c r="N16" s="5">
        <f t="shared" ref="N16:AA16" si="5">(+N12+N13)*4</f>
        <v>9116</v>
      </c>
      <c r="O16" s="59">
        <f t="shared" si="5"/>
        <v>9116</v>
      </c>
      <c r="P16" s="5">
        <f t="shared" si="5"/>
        <v>6052</v>
      </c>
      <c r="Q16" s="5">
        <f t="shared" si="5"/>
        <v>6272</v>
      </c>
      <c r="R16" s="59">
        <f t="shared" si="5"/>
        <v>15388</v>
      </c>
      <c r="S16" s="5">
        <f t="shared" si="5"/>
        <v>13160</v>
      </c>
      <c r="T16" s="5">
        <f t="shared" si="5"/>
        <v>0</v>
      </c>
      <c r="U16" s="5">
        <f t="shared" si="5"/>
        <v>0</v>
      </c>
      <c r="V16" s="5">
        <f t="shared" si="5"/>
        <v>8284</v>
      </c>
      <c r="W16" s="5">
        <f t="shared" si="5"/>
        <v>0</v>
      </c>
      <c r="X16" s="5">
        <f t="shared" si="5"/>
        <v>0</v>
      </c>
      <c r="Y16" s="5">
        <f t="shared" si="5"/>
        <v>0</v>
      </c>
      <c r="Z16" s="5">
        <f t="shared" si="5"/>
        <v>0</v>
      </c>
      <c r="AA16" s="5">
        <f t="shared" si="5"/>
        <v>0</v>
      </c>
    </row>
    <row r="17" spans="1:27" ht="33.75" customHeight="1" x14ac:dyDescent="0.25">
      <c r="A17" s="70" t="s">
        <v>130</v>
      </c>
      <c r="B17" s="72" t="s">
        <v>131</v>
      </c>
      <c r="C17" s="73"/>
      <c r="D17" s="73"/>
      <c r="E17" s="73"/>
      <c r="F17" s="74" t="s">
        <v>98</v>
      </c>
      <c r="G17" s="75" t="s">
        <v>28</v>
      </c>
      <c r="H17" s="75" t="s">
        <v>29</v>
      </c>
      <c r="I17" s="88" t="s">
        <v>30</v>
      </c>
      <c r="J17" s="1"/>
      <c r="K17" s="1"/>
      <c r="L17" s="1"/>
      <c r="M17" s="1"/>
      <c r="N17" s="1"/>
      <c r="O17" s="60"/>
      <c r="P17" s="1"/>
      <c r="Q17" s="1"/>
      <c r="R17" s="60"/>
      <c r="S17" s="1"/>
      <c r="T17" s="1"/>
      <c r="U17" s="1"/>
      <c r="V17" s="1"/>
      <c r="W17" s="1"/>
      <c r="X17" s="1"/>
      <c r="Y17" s="1"/>
      <c r="Z17" s="1"/>
      <c r="AA17" s="1"/>
    </row>
    <row r="18" spans="1:27" ht="95.25" customHeight="1" x14ac:dyDescent="0.25">
      <c r="A18" s="71"/>
      <c r="B18" s="1" t="s">
        <v>31</v>
      </c>
      <c r="C18" s="1"/>
      <c r="D18" s="1"/>
      <c r="E18" s="1"/>
      <c r="F18" s="74"/>
      <c r="G18" s="75"/>
      <c r="H18" s="75"/>
      <c r="I18" s="89"/>
      <c r="J18" s="1"/>
      <c r="K18" s="1"/>
      <c r="L18" s="1"/>
      <c r="M18" s="1"/>
      <c r="N18" s="1"/>
      <c r="O18" s="60"/>
      <c r="P18" s="1"/>
      <c r="Q18" s="55">
        <v>0.59219999999999995</v>
      </c>
      <c r="R18" s="60"/>
      <c r="S18" s="1"/>
      <c r="T18" s="1"/>
      <c r="U18" s="1"/>
      <c r="V18" s="1"/>
      <c r="W18" s="1"/>
      <c r="X18" s="1"/>
      <c r="Y18" s="1"/>
      <c r="Z18" s="1"/>
      <c r="AA18" s="1"/>
    </row>
    <row r="19" spans="1:27" ht="46.8" customHeight="1" x14ac:dyDescent="0.25">
      <c r="A19" s="71"/>
      <c r="B19" s="72" t="s">
        <v>132</v>
      </c>
      <c r="C19" s="73"/>
      <c r="D19" s="73"/>
      <c r="E19" s="73"/>
      <c r="F19" s="74" t="s">
        <v>101</v>
      </c>
      <c r="G19" s="75" t="s">
        <v>28</v>
      </c>
      <c r="H19" s="75" t="s">
        <v>29</v>
      </c>
      <c r="I19" s="90" t="s">
        <v>139</v>
      </c>
      <c r="J19" s="1"/>
      <c r="K19" s="1"/>
      <c r="L19" s="1"/>
      <c r="M19" s="1"/>
      <c r="N19" s="1"/>
      <c r="O19" s="60"/>
      <c r="P19" s="1"/>
      <c r="Q19" s="57" t="s">
        <v>210</v>
      </c>
      <c r="R19" s="60"/>
      <c r="S19" s="1"/>
      <c r="T19" s="1"/>
      <c r="U19" s="1"/>
      <c r="V19" s="1"/>
      <c r="W19" s="1"/>
      <c r="X19" s="1"/>
      <c r="Y19" s="1"/>
      <c r="Z19" s="1"/>
      <c r="AA19" s="1"/>
    </row>
    <row r="20" spans="1:27" ht="45.6" customHeight="1" x14ac:dyDescent="0.25">
      <c r="A20" s="71"/>
      <c r="B20" s="1" t="s">
        <v>31</v>
      </c>
      <c r="C20" s="1"/>
      <c r="D20" s="1"/>
      <c r="E20" s="1"/>
      <c r="F20" s="74"/>
      <c r="G20" s="75"/>
      <c r="H20" s="75"/>
      <c r="I20" s="91"/>
      <c r="J20" s="1"/>
      <c r="K20" s="1"/>
      <c r="L20" s="1"/>
      <c r="M20" s="1"/>
      <c r="N20" s="1"/>
      <c r="O20" s="60"/>
      <c r="P20" s="1"/>
      <c r="Q20" s="57" t="s">
        <v>211</v>
      </c>
      <c r="R20" s="60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5">
      <c r="A21" s="71"/>
      <c r="B21" s="76" t="s">
        <v>133</v>
      </c>
      <c r="C21" s="77"/>
      <c r="D21" s="77"/>
      <c r="E21" s="78"/>
      <c r="F21" s="74" t="s">
        <v>138</v>
      </c>
      <c r="G21" s="75" t="s">
        <v>28</v>
      </c>
      <c r="H21" s="75" t="s">
        <v>29</v>
      </c>
      <c r="I21" s="10"/>
      <c r="J21" s="1"/>
      <c r="K21" s="1"/>
      <c r="L21" s="1"/>
      <c r="M21" s="1"/>
      <c r="N21" s="1"/>
      <c r="O21" s="60"/>
      <c r="P21" s="1"/>
      <c r="Q21" s="1"/>
      <c r="R21" s="60"/>
      <c r="S21" s="1"/>
      <c r="T21" s="1"/>
      <c r="U21" s="1"/>
      <c r="V21" s="1"/>
      <c r="W21" s="1"/>
      <c r="X21" s="1"/>
      <c r="Y21" s="1"/>
      <c r="Z21" s="1"/>
      <c r="AA21" s="1"/>
    </row>
    <row r="22" spans="1:27" ht="66" x14ac:dyDescent="0.25">
      <c r="A22" s="71"/>
      <c r="B22" s="1" t="s">
        <v>32</v>
      </c>
      <c r="C22" s="1"/>
      <c r="D22" s="1"/>
      <c r="E22" s="1"/>
      <c r="F22" s="74"/>
      <c r="G22" s="75"/>
      <c r="H22" s="75"/>
      <c r="I22" s="11" t="s">
        <v>140</v>
      </c>
      <c r="J22" s="1"/>
      <c r="K22" s="1"/>
      <c r="L22" s="1"/>
      <c r="M22" s="1"/>
      <c r="N22" s="1"/>
      <c r="O22" s="60"/>
      <c r="P22" s="1"/>
      <c r="Q22" s="56">
        <v>0.06</v>
      </c>
      <c r="R22" s="60"/>
      <c r="S22" s="1"/>
      <c r="T22" s="1"/>
      <c r="U22" s="1"/>
      <c r="V22" s="1"/>
      <c r="W22" s="1"/>
      <c r="X22" s="1"/>
      <c r="Y22" s="1"/>
      <c r="Z22" s="1"/>
      <c r="AA22" s="1"/>
    </row>
    <row r="23" spans="1:27" ht="24" customHeight="1" x14ac:dyDescent="0.25">
      <c r="A23" s="87" t="s">
        <v>137</v>
      </c>
      <c r="B23" s="79" t="s">
        <v>134</v>
      </c>
      <c r="C23" s="80"/>
      <c r="D23" s="80"/>
      <c r="E23" s="80"/>
      <c r="F23" s="82" t="s">
        <v>33</v>
      </c>
      <c r="G23" s="75" t="s">
        <v>34</v>
      </c>
      <c r="H23" s="75" t="s">
        <v>29</v>
      </c>
      <c r="I23" s="81" t="s">
        <v>35</v>
      </c>
      <c r="J23" s="1"/>
      <c r="K23" s="1"/>
      <c r="L23" s="1"/>
      <c r="M23" s="1"/>
      <c r="N23" s="1"/>
      <c r="O23" s="60"/>
      <c r="P23" s="1"/>
      <c r="Q23" s="1"/>
      <c r="R23" s="60"/>
      <c r="S23" s="1"/>
      <c r="T23" s="1"/>
      <c r="U23" s="1"/>
      <c r="V23" s="1"/>
      <c r="W23" s="1"/>
      <c r="X23" s="1"/>
      <c r="Y23" s="1"/>
      <c r="Z23" s="1"/>
      <c r="AA23" s="1"/>
    </row>
    <row r="24" spans="1:27" ht="56.25" customHeight="1" x14ac:dyDescent="0.25">
      <c r="A24" s="81"/>
      <c r="B24" s="1" t="s">
        <v>36</v>
      </c>
      <c r="C24" s="1"/>
      <c r="D24" s="1"/>
      <c r="E24" s="5">
        <v>5900</v>
      </c>
      <c r="F24" s="83"/>
      <c r="G24" s="75"/>
      <c r="H24" s="75"/>
      <c r="I24" s="81"/>
      <c r="J24" s="1"/>
      <c r="K24" s="1"/>
      <c r="L24" s="1"/>
      <c r="M24" s="1"/>
      <c r="N24" s="1"/>
      <c r="O24" s="60"/>
      <c r="P24" s="1"/>
      <c r="Q24" s="49"/>
      <c r="R24" s="61"/>
      <c r="S24" s="58">
        <v>2310</v>
      </c>
      <c r="T24" s="58"/>
      <c r="U24" s="58"/>
      <c r="V24" s="58">
        <v>2100</v>
      </c>
      <c r="W24" s="58"/>
      <c r="X24" s="58"/>
      <c r="Y24" s="5">
        <f>1505-15</f>
        <v>1490</v>
      </c>
      <c r="Z24" s="5"/>
      <c r="AA24" s="5"/>
    </row>
    <row r="25" spans="1:27" ht="56.25" customHeight="1" x14ac:dyDescent="0.25">
      <c r="A25" s="81"/>
      <c r="B25" s="85" t="s">
        <v>135</v>
      </c>
      <c r="C25" s="86"/>
      <c r="D25" s="86"/>
      <c r="E25" s="86"/>
      <c r="F25" s="83"/>
      <c r="G25" s="75" t="s">
        <v>34</v>
      </c>
      <c r="H25" s="75" t="s">
        <v>29</v>
      </c>
      <c r="I25" s="81"/>
      <c r="J25" s="1"/>
      <c r="K25" s="1"/>
      <c r="L25" s="1"/>
      <c r="M25" s="1"/>
      <c r="N25" s="1"/>
      <c r="O25" s="60"/>
      <c r="P25" s="1"/>
      <c r="Q25" s="1"/>
      <c r="R25" s="60"/>
      <c r="S25" s="1"/>
      <c r="T25" s="1"/>
      <c r="U25" s="1"/>
      <c r="V25" s="1"/>
      <c r="W25" s="1"/>
      <c r="X25" s="1"/>
      <c r="Y25" s="1"/>
      <c r="Z25" s="1"/>
      <c r="AA25" s="1"/>
    </row>
    <row r="26" spans="1:27" ht="27.6" x14ac:dyDescent="0.25">
      <c r="A26" s="81"/>
      <c r="B26" s="1" t="s">
        <v>37</v>
      </c>
      <c r="C26" s="1"/>
      <c r="D26" s="1"/>
      <c r="E26" s="5">
        <v>20000</v>
      </c>
      <c r="F26" s="83"/>
      <c r="G26" s="75"/>
      <c r="H26" s="75"/>
      <c r="I26" s="81"/>
      <c r="J26" s="1"/>
      <c r="K26" s="1"/>
      <c r="L26" s="1"/>
      <c r="M26" s="5">
        <f>+M28*4</f>
        <v>5880</v>
      </c>
      <c r="N26" s="5">
        <f>+N28*4</f>
        <v>4300</v>
      </c>
      <c r="O26" s="59">
        <f>+O28*4</f>
        <v>4300</v>
      </c>
      <c r="P26" s="5">
        <f>+P28*4</f>
        <v>3360</v>
      </c>
      <c r="Q26" s="5">
        <f>+Q28*4</f>
        <v>2548</v>
      </c>
      <c r="R26" s="59">
        <f t="shared" ref="R26" si="6">+Q26+O26</f>
        <v>6848</v>
      </c>
      <c r="S26" s="5">
        <f>+S28*4</f>
        <v>3360</v>
      </c>
      <c r="T26" s="5"/>
      <c r="U26" s="5"/>
      <c r="V26" s="5">
        <f>+V28*4</f>
        <v>7400</v>
      </c>
      <c r="W26" s="5"/>
      <c r="X26" s="5"/>
      <c r="Y26" s="5"/>
      <c r="Z26" s="5"/>
      <c r="AA26" s="5"/>
    </row>
    <row r="27" spans="1:27" ht="30.75" customHeight="1" x14ac:dyDescent="0.25">
      <c r="A27" s="81"/>
      <c r="B27" s="85" t="s">
        <v>136</v>
      </c>
      <c r="C27" s="86"/>
      <c r="D27" s="86"/>
      <c r="E27" s="86"/>
      <c r="F27" s="83"/>
      <c r="G27" s="75" t="s">
        <v>34</v>
      </c>
      <c r="H27" s="75" t="s">
        <v>29</v>
      </c>
      <c r="I27" s="81"/>
      <c r="J27" s="1"/>
      <c r="K27" s="1"/>
      <c r="L27" s="1"/>
      <c r="M27" s="5"/>
      <c r="N27" s="5"/>
      <c r="O27" s="59"/>
      <c r="P27" s="5"/>
      <c r="Q27" s="5"/>
      <c r="R27" s="59"/>
      <c r="S27" s="5"/>
      <c r="T27" s="5"/>
      <c r="U27" s="5"/>
      <c r="V27" s="5"/>
      <c r="W27" s="5"/>
      <c r="X27" s="5"/>
      <c r="Y27" s="5"/>
      <c r="Z27" s="5"/>
      <c r="AA27" s="5"/>
    </row>
    <row r="28" spans="1:27" ht="64.5" customHeight="1" x14ac:dyDescent="0.25">
      <c r="A28" s="81"/>
      <c r="B28" s="1" t="s">
        <v>38</v>
      </c>
      <c r="C28" s="1"/>
      <c r="D28" s="1"/>
      <c r="E28" s="5">
        <v>5000</v>
      </c>
      <c r="F28" s="84"/>
      <c r="G28" s="75"/>
      <c r="H28" s="75"/>
      <c r="I28" s="81"/>
      <c r="J28" s="1"/>
      <c r="K28" s="1"/>
      <c r="L28" s="1"/>
      <c r="M28" s="5">
        <v>1470</v>
      </c>
      <c r="N28" s="5">
        <v>1075</v>
      </c>
      <c r="O28" s="59">
        <v>1075</v>
      </c>
      <c r="P28" s="5">
        <v>840</v>
      </c>
      <c r="Q28" s="5">
        <v>637</v>
      </c>
      <c r="R28" s="59">
        <f t="shared" ref="R28" si="7">+Q28+O28</f>
        <v>1712</v>
      </c>
      <c r="S28" s="5">
        <v>840</v>
      </c>
      <c r="T28" s="5"/>
      <c r="U28" s="5"/>
      <c r="V28" s="5">
        <v>1850</v>
      </c>
      <c r="W28" s="5"/>
      <c r="X28" s="5"/>
      <c r="Y28" s="5"/>
      <c r="Z28" s="5"/>
      <c r="AA28" s="5"/>
    </row>
    <row r="29" spans="1:27" ht="45" customHeight="1" x14ac:dyDescent="0.25">
      <c r="A29" s="81" t="s">
        <v>39</v>
      </c>
      <c r="B29" s="85" t="s">
        <v>102</v>
      </c>
      <c r="C29" s="86"/>
      <c r="D29" s="86"/>
      <c r="E29" s="86"/>
      <c r="F29" s="92" t="s">
        <v>40</v>
      </c>
      <c r="G29" s="75" t="s">
        <v>41</v>
      </c>
      <c r="H29" s="75" t="s">
        <v>29</v>
      </c>
      <c r="I29" s="71"/>
      <c r="J29" s="1"/>
      <c r="K29" s="1"/>
      <c r="L29" s="1"/>
      <c r="M29" s="1"/>
      <c r="N29" s="1"/>
      <c r="O29" s="60"/>
      <c r="P29" s="1"/>
      <c r="Q29" s="1"/>
      <c r="R29" s="60"/>
      <c r="S29" s="1"/>
      <c r="T29" s="1"/>
      <c r="U29" s="1"/>
      <c r="V29" s="1"/>
      <c r="W29" s="1"/>
      <c r="X29" s="1"/>
      <c r="Y29" s="1"/>
      <c r="Z29" s="1"/>
      <c r="AA29" s="1"/>
    </row>
    <row r="30" spans="1:27" ht="27.6" x14ac:dyDescent="0.25">
      <c r="A30" s="81"/>
      <c r="B30" s="1" t="s">
        <v>42</v>
      </c>
      <c r="C30" s="1">
        <v>0</v>
      </c>
      <c r="D30" s="1"/>
      <c r="E30" s="1">
        <v>100</v>
      </c>
      <c r="F30" s="92"/>
      <c r="G30" s="75"/>
      <c r="H30" s="75"/>
      <c r="I30" s="71"/>
      <c r="J30" s="1"/>
      <c r="K30" s="1"/>
      <c r="L30" s="1"/>
      <c r="M30" s="1"/>
      <c r="N30" s="1"/>
      <c r="O30" s="60"/>
      <c r="P30" s="1"/>
      <c r="Q30" s="1"/>
      <c r="R30" s="60"/>
      <c r="S30" s="47">
        <v>0.5</v>
      </c>
      <c r="T30" s="1"/>
      <c r="U30" s="1"/>
      <c r="V30" s="47">
        <v>0.5</v>
      </c>
      <c r="W30" s="1"/>
      <c r="X30" s="1"/>
      <c r="Y30" s="1"/>
      <c r="Z30" s="1"/>
      <c r="AA30" s="1"/>
    </row>
    <row r="31" spans="1:27" s="64" customFormat="1" ht="29.25" customHeight="1" x14ac:dyDescent="0.25">
      <c r="A31" s="81"/>
      <c r="B31" s="93" t="s">
        <v>103</v>
      </c>
      <c r="C31" s="94"/>
      <c r="D31" s="94"/>
      <c r="E31" s="94"/>
      <c r="F31" s="92" t="s">
        <v>43</v>
      </c>
      <c r="G31" s="75" t="s">
        <v>44</v>
      </c>
      <c r="H31" s="75" t="s">
        <v>29</v>
      </c>
      <c r="I31" s="71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ht="27.6" x14ac:dyDescent="0.25">
      <c r="A32" s="81"/>
      <c r="B32" s="1" t="s">
        <v>45</v>
      </c>
      <c r="C32" s="1">
        <v>0</v>
      </c>
      <c r="D32" s="1"/>
      <c r="E32" s="5">
        <v>5000</v>
      </c>
      <c r="F32" s="92"/>
      <c r="G32" s="75"/>
      <c r="H32" s="75"/>
      <c r="I32" s="71"/>
      <c r="J32" s="1"/>
      <c r="K32" s="1"/>
      <c r="L32" s="1"/>
      <c r="M32" s="1"/>
      <c r="N32" s="1"/>
      <c r="O32" s="60"/>
      <c r="P32" s="1">
        <v>1000</v>
      </c>
      <c r="Q32" s="1">
        <v>400</v>
      </c>
      <c r="R32" s="60">
        <f>+Q32</f>
        <v>400</v>
      </c>
      <c r="S32" s="1">
        <v>2500</v>
      </c>
      <c r="T32" s="1"/>
      <c r="U32" s="1"/>
      <c r="V32" s="1">
        <v>1500</v>
      </c>
      <c r="W32" s="1"/>
      <c r="X32" s="1"/>
      <c r="Y32" s="1"/>
      <c r="Z32" s="1"/>
      <c r="AA32" s="1"/>
    </row>
    <row r="33" spans="1:27" ht="27.6" x14ac:dyDescent="0.25">
      <c r="A33" s="1" t="s">
        <v>46</v>
      </c>
      <c r="B33" s="1"/>
      <c r="C33" s="1"/>
      <c r="D33" s="1"/>
      <c r="E33" s="1"/>
      <c r="F33" s="9"/>
      <c r="G33" s="8"/>
      <c r="H33" s="8"/>
      <c r="I33" s="1"/>
      <c r="J33" s="1"/>
      <c r="K33" s="1"/>
      <c r="L33" s="1"/>
      <c r="M33" s="1"/>
      <c r="N33" s="1"/>
      <c r="O33" s="60"/>
      <c r="P33" s="1"/>
      <c r="Q33" s="1"/>
      <c r="R33" s="60"/>
      <c r="S33" s="1"/>
      <c r="T33" s="1"/>
      <c r="U33" s="1"/>
      <c r="V33" s="1"/>
      <c r="W33" s="1"/>
      <c r="X33" s="1"/>
      <c r="Y33" s="1"/>
      <c r="Z33" s="1"/>
      <c r="AA33" s="1"/>
    </row>
    <row r="34" spans="1:27" ht="35.25" customHeight="1" x14ac:dyDescent="0.25">
      <c r="A34" s="81" t="s">
        <v>47</v>
      </c>
      <c r="B34" s="85" t="s">
        <v>104</v>
      </c>
      <c r="C34" s="86"/>
      <c r="D34" s="86"/>
      <c r="E34" s="86"/>
      <c r="F34" s="92" t="s">
        <v>43</v>
      </c>
      <c r="G34" s="75" t="s">
        <v>44</v>
      </c>
      <c r="H34" s="75" t="s">
        <v>29</v>
      </c>
      <c r="I34" s="71"/>
      <c r="J34" s="1"/>
      <c r="K34" s="1"/>
      <c r="L34" s="1"/>
      <c r="M34" s="1"/>
      <c r="N34" s="1"/>
      <c r="O34" s="60"/>
      <c r="P34" s="1"/>
      <c r="Q34" s="1"/>
      <c r="R34" s="60"/>
      <c r="S34" s="1"/>
      <c r="T34" s="1"/>
      <c r="U34" s="1"/>
      <c r="V34" s="1"/>
      <c r="W34" s="1"/>
      <c r="X34" s="1"/>
      <c r="Y34" s="1"/>
      <c r="Z34" s="1"/>
      <c r="AA34" s="1"/>
    </row>
    <row r="35" spans="1:27" ht="72.75" customHeight="1" x14ac:dyDescent="0.25">
      <c r="A35" s="81"/>
      <c r="B35" s="1" t="s">
        <v>48</v>
      </c>
      <c r="C35" s="1">
        <v>0</v>
      </c>
      <c r="D35" s="1"/>
      <c r="E35" s="1">
        <v>60</v>
      </c>
      <c r="F35" s="92"/>
      <c r="G35" s="75"/>
      <c r="H35" s="75"/>
      <c r="I35" s="71"/>
      <c r="J35" s="1"/>
      <c r="K35" s="1"/>
      <c r="L35" s="1"/>
      <c r="M35" s="1"/>
      <c r="N35" s="1"/>
      <c r="O35" s="60"/>
      <c r="P35" s="42"/>
      <c r="Q35" s="1"/>
      <c r="R35" s="60"/>
      <c r="S35" s="47">
        <v>0.3</v>
      </c>
      <c r="T35" s="1"/>
      <c r="U35" s="1"/>
      <c r="V35" s="47">
        <v>0.3</v>
      </c>
      <c r="W35" s="1"/>
      <c r="X35" s="1"/>
      <c r="Y35" s="1"/>
      <c r="Z35" s="1"/>
      <c r="AA35" s="1"/>
    </row>
    <row r="36" spans="1:27" s="64" customFormat="1" ht="34.5" customHeight="1" x14ac:dyDescent="0.25">
      <c r="A36" s="81" t="s">
        <v>49</v>
      </c>
      <c r="B36" s="93" t="s">
        <v>105</v>
      </c>
      <c r="C36" s="94"/>
      <c r="D36" s="94"/>
      <c r="E36" s="94"/>
      <c r="F36" s="92" t="s">
        <v>50</v>
      </c>
      <c r="G36" s="75" t="s">
        <v>51</v>
      </c>
      <c r="H36" s="75" t="s">
        <v>29</v>
      </c>
      <c r="I36" s="71" t="s">
        <v>52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24.6" customHeight="1" x14ac:dyDescent="0.25">
      <c r="A37" s="81"/>
      <c r="B37" s="1" t="s">
        <v>53</v>
      </c>
      <c r="C37" s="1">
        <v>40</v>
      </c>
      <c r="D37" s="1"/>
      <c r="E37" s="1">
        <v>40</v>
      </c>
      <c r="F37" s="92"/>
      <c r="G37" s="75"/>
      <c r="H37" s="75"/>
      <c r="I37" s="71"/>
      <c r="J37" s="1"/>
      <c r="K37" s="1"/>
      <c r="L37" s="1"/>
      <c r="M37" s="1"/>
      <c r="N37" s="1"/>
      <c r="O37" s="60"/>
      <c r="P37" s="1"/>
      <c r="Q37" s="1"/>
      <c r="R37" s="60"/>
      <c r="S37" s="1"/>
      <c r="T37" s="1"/>
      <c r="U37" s="1"/>
      <c r="V37" s="47">
        <v>0.2</v>
      </c>
      <c r="W37" s="1"/>
      <c r="X37" s="1"/>
      <c r="Y37" s="47">
        <v>0.2</v>
      </c>
      <c r="Z37" s="1"/>
      <c r="AA37" s="1"/>
    </row>
    <row r="38" spans="1:27" ht="41.4" x14ac:dyDescent="0.25">
      <c r="A38" s="81"/>
      <c r="B38" s="1" t="s">
        <v>54</v>
      </c>
      <c r="C38" s="1">
        <v>10</v>
      </c>
      <c r="D38" s="1"/>
      <c r="E38" s="1">
        <v>10</v>
      </c>
      <c r="F38" s="92"/>
      <c r="G38" s="75"/>
      <c r="H38" s="75"/>
      <c r="I38" s="71"/>
      <c r="J38" s="1"/>
      <c r="K38" s="1"/>
      <c r="L38" s="1"/>
      <c r="M38" s="1"/>
      <c r="N38" s="1"/>
      <c r="O38" s="60"/>
      <c r="P38" s="1"/>
      <c r="Q38" s="1"/>
      <c r="R38" s="60"/>
      <c r="S38" s="1"/>
      <c r="T38" s="1"/>
      <c r="U38" s="1"/>
      <c r="V38" s="47">
        <v>0.05</v>
      </c>
      <c r="W38" s="1"/>
      <c r="X38" s="1"/>
      <c r="Y38" s="47">
        <v>0.05</v>
      </c>
      <c r="Z38" s="1"/>
      <c r="AA38" s="1"/>
    </row>
    <row r="39" spans="1:27" s="64" customFormat="1" ht="43.5" customHeight="1" x14ac:dyDescent="0.25">
      <c r="A39" s="81" t="s">
        <v>55</v>
      </c>
      <c r="B39" s="93" t="s">
        <v>106</v>
      </c>
      <c r="C39" s="94"/>
      <c r="D39" s="94"/>
      <c r="E39" s="94"/>
      <c r="F39" s="92" t="s">
        <v>56</v>
      </c>
      <c r="G39" s="75" t="s">
        <v>51</v>
      </c>
      <c r="H39" s="75" t="s">
        <v>29</v>
      </c>
      <c r="I39" s="71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ht="51" customHeight="1" x14ac:dyDescent="0.25">
      <c r="A40" s="81"/>
      <c r="B40" s="1" t="s">
        <v>57</v>
      </c>
      <c r="C40" s="1">
        <v>0</v>
      </c>
      <c r="D40" s="1"/>
      <c r="E40" s="1">
        <v>5</v>
      </c>
      <c r="F40" s="92"/>
      <c r="G40" s="75"/>
      <c r="H40" s="75"/>
      <c r="I40" s="71"/>
      <c r="J40" s="1"/>
      <c r="K40" s="1"/>
      <c r="L40" s="1"/>
      <c r="M40" s="1"/>
      <c r="N40" s="1"/>
      <c r="O40" s="60"/>
      <c r="P40" s="1"/>
      <c r="Q40" s="1"/>
      <c r="R40" s="60"/>
      <c r="S40" s="1">
        <v>5</v>
      </c>
      <c r="T40" s="1"/>
      <c r="U40" s="1"/>
      <c r="V40" s="1"/>
      <c r="W40" s="1"/>
      <c r="X40" s="1"/>
      <c r="Y40" s="1"/>
      <c r="Z40" s="1"/>
      <c r="AA40" s="1"/>
    </row>
    <row r="41" spans="1:27" ht="51.75" customHeight="1" x14ac:dyDescent="0.25">
      <c r="A41" s="81"/>
      <c r="B41" s="79" t="s">
        <v>107</v>
      </c>
      <c r="C41" s="80"/>
      <c r="D41" s="80"/>
      <c r="E41" s="80"/>
      <c r="F41" s="92" t="s">
        <v>56</v>
      </c>
      <c r="G41" s="75" t="s">
        <v>51</v>
      </c>
      <c r="H41" s="75" t="s">
        <v>29</v>
      </c>
      <c r="I41" s="71"/>
      <c r="J41" s="1"/>
      <c r="K41" s="1"/>
      <c r="L41" s="1"/>
      <c r="M41" s="1"/>
      <c r="N41" s="1"/>
      <c r="O41" s="60"/>
      <c r="P41" s="1"/>
      <c r="Q41" s="1"/>
      <c r="R41" s="60"/>
      <c r="S41" s="1"/>
      <c r="T41" s="1"/>
      <c r="U41" s="1"/>
      <c r="V41" s="1"/>
      <c r="W41" s="1"/>
      <c r="X41" s="1"/>
      <c r="Y41" s="1"/>
      <c r="Z41" s="1"/>
      <c r="AA41" s="1"/>
    </row>
    <row r="42" spans="1:27" ht="41.4" x14ac:dyDescent="0.25">
      <c r="A42" s="81"/>
      <c r="B42" s="1" t="s">
        <v>58</v>
      </c>
      <c r="C42" s="1">
        <v>0</v>
      </c>
      <c r="D42" s="1"/>
      <c r="E42" s="1">
        <v>100</v>
      </c>
      <c r="F42" s="92"/>
      <c r="G42" s="75"/>
      <c r="H42" s="75"/>
      <c r="I42" s="71"/>
      <c r="J42" s="1"/>
      <c r="K42" s="1"/>
      <c r="L42" s="1"/>
      <c r="M42" s="1"/>
      <c r="N42" s="1"/>
      <c r="O42" s="60"/>
      <c r="P42" s="1"/>
      <c r="Q42" s="1"/>
      <c r="R42" s="60"/>
      <c r="S42" s="47">
        <v>1</v>
      </c>
      <c r="T42" s="1"/>
      <c r="U42" s="1"/>
      <c r="V42" s="1"/>
      <c r="W42" s="1"/>
      <c r="X42" s="1"/>
      <c r="Y42" s="1"/>
      <c r="Z42" s="1"/>
      <c r="AA42" s="1"/>
    </row>
    <row r="43" spans="1:27" s="64" customFormat="1" ht="33" customHeight="1" x14ac:dyDescent="0.25">
      <c r="A43" s="81" t="s">
        <v>59</v>
      </c>
      <c r="B43" s="93" t="s">
        <v>108</v>
      </c>
      <c r="C43" s="94"/>
      <c r="D43" s="94"/>
      <c r="E43" s="94"/>
      <c r="F43" s="92" t="s">
        <v>60</v>
      </c>
      <c r="G43" s="75" t="s">
        <v>61</v>
      </c>
      <c r="H43" s="75" t="s">
        <v>29</v>
      </c>
      <c r="I43" s="71" t="s">
        <v>62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ht="27.6" x14ac:dyDescent="0.25">
      <c r="A44" s="81"/>
      <c r="B44" s="1" t="s">
        <v>63</v>
      </c>
      <c r="C44" s="1">
        <v>0</v>
      </c>
      <c r="D44" s="1"/>
      <c r="E44" s="1">
        <v>100</v>
      </c>
      <c r="F44" s="92"/>
      <c r="G44" s="75"/>
      <c r="H44" s="75"/>
      <c r="I44" s="71"/>
      <c r="J44" s="1"/>
      <c r="K44" s="1"/>
      <c r="L44" s="1"/>
      <c r="M44" s="1"/>
      <c r="N44" s="1"/>
      <c r="O44" s="60"/>
      <c r="P44" s="1"/>
      <c r="Q44" s="1"/>
      <c r="R44" s="60"/>
      <c r="S44" s="47">
        <v>0.39</v>
      </c>
      <c r="T44" s="1"/>
      <c r="U44" s="1"/>
      <c r="V44" s="1"/>
      <c r="W44" s="1"/>
      <c r="X44" s="1"/>
      <c r="Y44" s="48">
        <v>0.61</v>
      </c>
      <c r="Z44" s="1"/>
      <c r="AA44" s="1"/>
    </row>
    <row r="45" spans="1:27" ht="27.6" x14ac:dyDescent="0.25">
      <c r="A45" s="81"/>
      <c r="B45" s="1" t="s">
        <v>64</v>
      </c>
      <c r="C45" s="1"/>
      <c r="D45" s="1"/>
      <c r="E45" s="1">
        <v>20</v>
      </c>
      <c r="F45" s="92"/>
      <c r="G45" s="75"/>
      <c r="H45" s="75"/>
      <c r="I45" s="71"/>
      <c r="J45" s="1"/>
      <c r="K45" s="1"/>
      <c r="L45" s="1"/>
      <c r="M45" s="1"/>
      <c r="N45" s="1"/>
      <c r="O45" s="60"/>
      <c r="P45" s="1"/>
      <c r="Q45" s="1"/>
      <c r="R45" s="60"/>
      <c r="S45" s="1"/>
      <c r="T45" s="1"/>
      <c r="U45" s="1"/>
      <c r="V45" s="47">
        <v>0.1</v>
      </c>
      <c r="W45" s="1"/>
      <c r="X45" s="1"/>
      <c r="Y45" s="48">
        <v>0.1</v>
      </c>
      <c r="Z45" s="1"/>
      <c r="AA45" s="1"/>
    </row>
    <row r="46" spans="1:27" ht="27.6" x14ac:dyDescent="0.25">
      <c r="A46" s="81"/>
      <c r="B46" s="1" t="s">
        <v>65</v>
      </c>
      <c r="C46" s="1"/>
      <c r="D46" s="1"/>
      <c r="E46" s="1">
        <v>40</v>
      </c>
      <c r="F46" s="92"/>
      <c r="G46" s="75"/>
      <c r="H46" s="75"/>
      <c r="I46" s="71"/>
      <c r="J46" s="1"/>
      <c r="K46" s="1"/>
      <c r="L46" s="1"/>
      <c r="M46" s="1"/>
      <c r="N46" s="1"/>
      <c r="O46" s="60"/>
      <c r="P46" s="1"/>
      <c r="Q46" s="1"/>
      <c r="R46" s="60"/>
      <c r="S46" s="47">
        <v>0.18</v>
      </c>
      <c r="T46" s="1"/>
      <c r="U46" s="1"/>
      <c r="V46" s="47">
        <v>0.14000000000000001</v>
      </c>
      <c r="W46" s="1"/>
      <c r="X46" s="1"/>
      <c r="Y46" s="48">
        <v>0.08</v>
      </c>
      <c r="Z46" s="1"/>
      <c r="AA46" s="1"/>
    </row>
    <row r="47" spans="1:27" ht="27.6" x14ac:dyDescent="0.25">
      <c r="A47" s="81"/>
      <c r="B47" s="1" t="s">
        <v>66</v>
      </c>
      <c r="C47" s="1"/>
      <c r="D47" s="1"/>
      <c r="E47" s="1">
        <v>5</v>
      </c>
      <c r="F47" s="92"/>
      <c r="G47" s="75"/>
      <c r="H47" s="75"/>
      <c r="I47" s="71"/>
      <c r="J47" s="1"/>
      <c r="K47" s="1"/>
      <c r="L47" s="1"/>
      <c r="M47" s="1"/>
      <c r="N47" s="1"/>
      <c r="O47" s="60"/>
      <c r="P47" s="1"/>
      <c r="Q47" s="1"/>
      <c r="R47" s="60"/>
      <c r="S47" s="1"/>
      <c r="T47" s="1"/>
      <c r="U47" s="1"/>
      <c r="V47" s="47">
        <v>0.04</v>
      </c>
      <c r="W47" s="1"/>
      <c r="X47" s="1"/>
      <c r="Y47" s="48">
        <v>0.01</v>
      </c>
      <c r="Z47" s="1"/>
      <c r="AA47" s="1"/>
    </row>
    <row r="48" spans="1:27" ht="39" customHeight="1" x14ac:dyDescent="0.25">
      <c r="A48" s="81"/>
      <c r="B48" s="85" t="s">
        <v>109</v>
      </c>
      <c r="C48" s="86"/>
      <c r="D48" s="86"/>
      <c r="E48" s="86"/>
      <c r="F48" s="92" t="s">
        <v>60</v>
      </c>
      <c r="G48" s="75" t="s">
        <v>67</v>
      </c>
      <c r="H48" s="75" t="s">
        <v>29</v>
      </c>
      <c r="I48" s="71"/>
      <c r="J48" s="1"/>
      <c r="K48" s="1"/>
      <c r="L48" s="1"/>
      <c r="M48" s="1"/>
      <c r="N48" s="1"/>
      <c r="O48" s="60"/>
      <c r="P48" s="1"/>
      <c r="Q48" s="1"/>
      <c r="R48" s="60"/>
      <c r="S48" s="1"/>
      <c r="T48" s="1"/>
      <c r="U48" s="1"/>
      <c r="V48" s="1"/>
      <c r="W48" s="1"/>
      <c r="X48" s="1"/>
      <c r="Y48" s="1"/>
      <c r="Z48" s="1"/>
      <c r="AA48" s="1"/>
    </row>
    <row r="49" spans="1:27" ht="95.25" customHeight="1" x14ac:dyDescent="0.25">
      <c r="A49" s="81"/>
      <c r="B49" s="1" t="s">
        <v>63</v>
      </c>
      <c r="C49" s="1">
        <v>0</v>
      </c>
      <c r="D49" s="1"/>
      <c r="E49" s="1">
        <v>100</v>
      </c>
      <c r="F49" s="92"/>
      <c r="G49" s="75"/>
      <c r="H49" s="75"/>
      <c r="I49" s="71"/>
      <c r="J49" s="1"/>
      <c r="K49" s="1"/>
      <c r="L49" s="1"/>
      <c r="M49" s="1"/>
      <c r="N49" s="1"/>
      <c r="O49" s="60"/>
      <c r="P49" s="1"/>
      <c r="Q49" s="1"/>
      <c r="R49" s="60"/>
      <c r="S49" s="47">
        <v>0.4</v>
      </c>
      <c r="T49" s="1"/>
      <c r="U49" s="1"/>
      <c r="V49" s="47">
        <v>0.4</v>
      </c>
      <c r="W49" s="1"/>
      <c r="X49" s="1"/>
      <c r="Y49" s="47">
        <v>0.2</v>
      </c>
      <c r="Z49" s="1"/>
      <c r="AA49" s="1"/>
    </row>
    <row r="50" spans="1:27" ht="38.25" customHeight="1" x14ac:dyDescent="0.25">
      <c r="A50" s="81"/>
      <c r="B50" s="85" t="s">
        <v>110</v>
      </c>
      <c r="C50" s="86"/>
      <c r="D50" s="86"/>
      <c r="E50" s="86"/>
      <c r="F50" s="92" t="s">
        <v>60</v>
      </c>
      <c r="G50" s="75" t="s">
        <v>68</v>
      </c>
      <c r="H50" s="75" t="s">
        <v>29</v>
      </c>
      <c r="I50" s="71"/>
      <c r="J50" s="1"/>
      <c r="K50" s="1"/>
      <c r="L50" s="1"/>
      <c r="M50" s="1"/>
      <c r="N50" s="1"/>
      <c r="O50" s="60"/>
      <c r="P50" s="1"/>
      <c r="Q50" s="1"/>
      <c r="R50" s="60"/>
      <c r="S50" s="1"/>
      <c r="T50" s="1"/>
      <c r="U50" s="1"/>
      <c r="V50" s="1"/>
      <c r="W50" s="1"/>
      <c r="X50" s="1"/>
      <c r="Y50" s="1"/>
      <c r="Z50" s="1"/>
      <c r="AA50" s="1"/>
    </row>
    <row r="51" spans="1:27" ht="45" customHeight="1" x14ac:dyDescent="0.25">
      <c r="A51" s="81"/>
      <c r="B51" s="1" t="s">
        <v>69</v>
      </c>
      <c r="C51" s="1">
        <v>0</v>
      </c>
      <c r="D51" s="1"/>
      <c r="E51" s="5">
        <v>5000</v>
      </c>
      <c r="F51" s="92"/>
      <c r="G51" s="75"/>
      <c r="H51" s="75"/>
      <c r="I51" s="71"/>
      <c r="J51" s="1"/>
      <c r="K51" s="1"/>
      <c r="L51" s="1"/>
      <c r="M51" s="5">
        <v>1470</v>
      </c>
      <c r="N51" s="5">
        <v>1075</v>
      </c>
      <c r="O51" s="59">
        <v>1075</v>
      </c>
      <c r="P51" s="42">
        <v>840</v>
      </c>
      <c r="Q51" s="42">
        <v>637</v>
      </c>
      <c r="R51" s="62">
        <f t="shared" ref="R51" si="8">+Q51+O51</f>
        <v>1712</v>
      </c>
      <c r="S51" s="5">
        <f>3605-915</f>
        <v>2690</v>
      </c>
      <c r="T51" s="1"/>
      <c r="U51" s="1"/>
      <c r="V51" s="1"/>
      <c r="W51" s="1"/>
      <c r="X51" s="1"/>
      <c r="Y51" s="1"/>
      <c r="Z51" s="1"/>
      <c r="AA51" s="1"/>
    </row>
    <row r="52" spans="1:27" ht="38.25" customHeight="1" x14ac:dyDescent="0.25">
      <c r="A52" s="81"/>
      <c r="B52" s="95" t="s">
        <v>111</v>
      </c>
      <c r="C52" s="71"/>
      <c r="D52" s="71"/>
      <c r="E52" s="71"/>
      <c r="F52" s="92" t="s">
        <v>60</v>
      </c>
      <c r="G52" s="75" t="s">
        <v>68</v>
      </c>
      <c r="H52" s="75" t="s">
        <v>29</v>
      </c>
      <c r="I52" s="71"/>
      <c r="J52" s="1"/>
      <c r="K52" s="1"/>
      <c r="L52" s="1"/>
      <c r="M52" s="1"/>
      <c r="N52" s="1"/>
      <c r="O52" s="60"/>
      <c r="P52" s="1"/>
      <c r="Q52" s="1"/>
      <c r="R52" s="60"/>
      <c r="S52" s="1"/>
      <c r="T52" s="1"/>
      <c r="U52" s="1"/>
      <c r="V52" s="1"/>
      <c r="W52" s="1"/>
      <c r="X52" s="1"/>
      <c r="Y52" s="1"/>
      <c r="Z52" s="1"/>
      <c r="AA52" s="1"/>
    </row>
    <row r="53" spans="1:27" ht="49.5" customHeight="1" x14ac:dyDescent="0.25">
      <c r="A53" s="81"/>
      <c r="B53" s="1" t="s">
        <v>70</v>
      </c>
      <c r="C53" s="1">
        <v>0</v>
      </c>
      <c r="D53" s="1"/>
      <c r="E53" s="1">
        <v>50</v>
      </c>
      <c r="F53" s="92"/>
      <c r="G53" s="75"/>
      <c r="H53" s="75"/>
      <c r="I53" s="71"/>
      <c r="J53" s="1"/>
      <c r="K53" s="1"/>
      <c r="L53" s="1"/>
      <c r="M53" s="1"/>
      <c r="N53" s="1"/>
      <c r="O53" s="60"/>
      <c r="P53" s="1"/>
      <c r="Q53" s="1"/>
      <c r="R53" s="60"/>
      <c r="S53" s="47">
        <v>0.3</v>
      </c>
      <c r="T53" s="1"/>
      <c r="U53" s="1"/>
      <c r="V53" s="47">
        <v>0.2</v>
      </c>
      <c r="W53" s="1"/>
      <c r="X53" s="1"/>
      <c r="Y53" s="1"/>
      <c r="Z53" s="1"/>
      <c r="AA53" s="1"/>
    </row>
    <row r="54" spans="1:27" ht="54" customHeight="1" x14ac:dyDescent="0.25">
      <c r="A54" s="81"/>
      <c r="B54" s="79" t="s">
        <v>112</v>
      </c>
      <c r="C54" s="80"/>
      <c r="D54" s="80"/>
      <c r="E54" s="80"/>
      <c r="F54" s="92" t="s">
        <v>60</v>
      </c>
      <c r="G54" s="75" t="s">
        <v>71</v>
      </c>
      <c r="H54" s="75" t="s">
        <v>29</v>
      </c>
      <c r="I54" s="71"/>
      <c r="J54" s="1"/>
      <c r="K54" s="1"/>
      <c r="L54" s="1"/>
      <c r="M54" s="1"/>
      <c r="N54" s="1"/>
      <c r="O54" s="60"/>
      <c r="P54" s="1"/>
      <c r="Q54" s="1"/>
      <c r="R54" s="60"/>
      <c r="S54" s="1"/>
      <c r="T54" s="1"/>
      <c r="U54" s="1"/>
      <c r="V54" s="1"/>
      <c r="W54" s="1"/>
      <c r="X54" s="1"/>
      <c r="Y54" s="1"/>
      <c r="Z54" s="1"/>
      <c r="AA54" s="1"/>
    </row>
    <row r="55" spans="1:27" ht="78" customHeight="1" x14ac:dyDescent="0.25">
      <c r="A55" s="81"/>
      <c r="B55" s="1" t="s">
        <v>72</v>
      </c>
      <c r="C55" s="1">
        <v>0</v>
      </c>
      <c r="D55" s="1"/>
      <c r="E55" s="1">
        <v>1</v>
      </c>
      <c r="F55" s="92"/>
      <c r="G55" s="75"/>
      <c r="H55" s="75"/>
      <c r="I55" s="71"/>
      <c r="J55" s="1"/>
      <c r="K55" s="1"/>
      <c r="L55" s="1"/>
      <c r="M55" s="1"/>
      <c r="N55" s="1"/>
      <c r="O55" s="60"/>
      <c r="P55" s="1"/>
      <c r="Q55" s="1"/>
      <c r="R55" s="60"/>
      <c r="S55" s="1"/>
      <c r="T55" s="1"/>
      <c r="U55" s="1"/>
      <c r="V55" s="1">
        <v>1</v>
      </c>
      <c r="W55" s="1"/>
      <c r="X55" s="1"/>
      <c r="Y55" s="1"/>
      <c r="Z55" s="1"/>
      <c r="AA55" s="1"/>
    </row>
    <row r="56" spans="1:27" ht="23.25" customHeight="1" x14ac:dyDescent="0.25">
      <c r="A56" s="81" t="s">
        <v>73</v>
      </c>
      <c r="B56" s="79" t="s">
        <v>113</v>
      </c>
      <c r="C56" s="80"/>
      <c r="D56" s="80"/>
      <c r="E56" s="80"/>
      <c r="F56" s="92" t="s">
        <v>74</v>
      </c>
      <c r="G56" s="75" t="s">
        <v>75</v>
      </c>
      <c r="H56" s="75" t="s">
        <v>29</v>
      </c>
      <c r="I56" s="71"/>
      <c r="J56" s="1"/>
      <c r="K56" s="1"/>
      <c r="L56" s="1"/>
      <c r="M56" s="1"/>
      <c r="N56" s="1"/>
      <c r="O56" s="60"/>
      <c r="P56" s="1"/>
      <c r="Q56" s="1"/>
      <c r="R56" s="60"/>
      <c r="S56" s="1"/>
      <c r="T56" s="1"/>
      <c r="U56" s="1"/>
      <c r="V56" s="1"/>
      <c r="W56" s="1"/>
      <c r="X56" s="1"/>
      <c r="Y56" s="1"/>
      <c r="Z56" s="1"/>
      <c r="AA56" s="1"/>
    </row>
    <row r="57" spans="1:27" ht="46.5" customHeight="1" x14ac:dyDescent="0.25">
      <c r="A57" s="81"/>
      <c r="B57" s="1" t="s">
        <v>63</v>
      </c>
      <c r="C57" s="1">
        <v>0</v>
      </c>
      <c r="D57" s="1"/>
      <c r="E57" s="1">
        <v>60</v>
      </c>
      <c r="F57" s="92"/>
      <c r="G57" s="75"/>
      <c r="H57" s="75"/>
      <c r="I57" s="71"/>
      <c r="J57" s="1"/>
      <c r="K57" s="1"/>
      <c r="L57" s="1"/>
      <c r="M57" s="1"/>
      <c r="N57" s="1"/>
      <c r="O57" s="60"/>
      <c r="P57" s="1"/>
      <c r="Q57" s="1"/>
      <c r="R57" s="60"/>
      <c r="S57" s="47">
        <v>0.2</v>
      </c>
      <c r="T57" s="1"/>
      <c r="U57" s="1"/>
      <c r="V57" s="47">
        <v>0.3</v>
      </c>
      <c r="W57" s="1"/>
      <c r="X57" s="1"/>
      <c r="Y57" s="47">
        <v>0.1</v>
      </c>
      <c r="Z57" s="1"/>
      <c r="AA57" s="1"/>
    </row>
    <row r="58" spans="1:27" ht="35.25" customHeight="1" x14ac:dyDescent="0.25">
      <c r="A58" s="81"/>
      <c r="B58" s="79" t="s">
        <v>114</v>
      </c>
      <c r="C58" s="80"/>
      <c r="D58" s="80"/>
      <c r="E58" s="80"/>
      <c r="F58" s="92" t="s">
        <v>76</v>
      </c>
      <c r="G58" s="75" t="s">
        <v>77</v>
      </c>
      <c r="H58" s="75" t="s">
        <v>29</v>
      </c>
      <c r="I58" s="71"/>
      <c r="J58" s="1"/>
      <c r="K58" s="1"/>
      <c r="L58" s="1"/>
      <c r="M58" s="1"/>
      <c r="N58" s="1"/>
      <c r="O58" s="60"/>
      <c r="P58" s="1"/>
      <c r="Q58" s="1"/>
      <c r="R58" s="60"/>
      <c r="S58" s="1"/>
      <c r="T58" s="1"/>
      <c r="U58" s="1"/>
      <c r="V58" s="1"/>
      <c r="W58" s="1"/>
      <c r="X58" s="1"/>
      <c r="Y58" s="1"/>
      <c r="Z58" s="1"/>
      <c r="AA58" s="1"/>
    </row>
    <row r="59" spans="1:27" ht="27.6" x14ac:dyDescent="0.25">
      <c r="A59" s="81"/>
      <c r="B59" s="1" t="s">
        <v>63</v>
      </c>
      <c r="C59" s="1">
        <v>0</v>
      </c>
      <c r="D59" s="1"/>
      <c r="E59" s="1">
        <v>80</v>
      </c>
      <c r="F59" s="92"/>
      <c r="G59" s="75"/>
      <c r="H59" s="75"/>
      <c r="I59" s="71"/>
      <c r="J59" s="1"/>
      <c r="K59" s="1"/>
      <c r="L59" s="1"/>
      <c r="M59" s="1"/>
      <c r="N59" s="1"/>
      <c r="O59" s="60"/>
      <c r="P59" s="1"/>
      <c r="Q59" s="1"/>
      <c r="R59" s="60"/>
      <c r="S59" s="47">
        <v>0.3</v>
      </c>
      <c r="T59" s="42"/>
      <c r="U59" s="42"/>
      <c r="V59" s="47">
        <v>0.3</v>
      </c>
      <c r="W59" s="42"/>
      <c r="X59" s="42"/>
      <c r="Y59" s="47">
        <v>0.2</v>
      </c>
      <c r="Z59" s="42"/>
      <c r="AA59" s="42"/>
    </row>
    <row r="60" spans="1:27" ht="34.5" customHeight="1" x14ac:dyDescent="0.25">
      <c r="A60" s="81"/>
      <c r="B60" s="79" t="s">
        <v>115</v>
      </c>
      <c r="C60" s="80"/>
      <c r="D60" s="80"/>
      <c r="E60" s="80"/>
      <c r="F60" s="92" t="s">
        <v>74</v>
      </c>
      <c r="G60" s="75" t="s">
        <v>68</v>
      </c>
      <c r="H60" s="75" t="s">
        <v>29</v>
      </c>
      <c r="I60" s="71"/>
      <c r="J60" s="1"/>
      <c r="K60" s="1"/>
      <c r="L60" s="1"/>
      <c r="M60" s="1"/>
      <c r="N60" s="1"/>
      <c r="O60" s="60"/>
      <c r="P60" s="1"/>
      <c r="Q60" s="1"/>
      <c r="R60" s="60"/>
      <c r="S60" s="1"/>
      <c r="T60" s="1"/>
      <c r="U60" s="1"/>
      <c r="V60" s="1"/>
      <c r="W60" s="1"/>
      <c r="X60" s="1"/>
      <c r="Y60" s="1"/>
      <c r="Z60" s="1"/>
      <c r="AA60" s="1"/>
    </row>
    <row r="61" spans="1:27" ht="27.6" x14ac:dyDescent="0.25">
      <c r="A61" s="81"/>
      <c r="B61" s="1" t="s">
        <v>63</v>
      </c>
      <c r="C61" s="1">
        <v>0</v>
      </c>
      <c r="D61" s="1"/>
      <c r="E61" s="1">
        <v>40</v>
      </c>
      <c r="F61" s="92"/>
      <c r="G61" s="75"/>
      <c r="H61" s="75"/>
      <c r="I61" s="71"/>
      <c r="J61" s="1"/>
      <c r="K61" s="1"/>
      <c r="L61" s="1"/>
      <c r="M61" s="1"/>
      <c r="N61" s="1"/>
      <c r="O61" s="60"/>
      <c r="P61" s="1"/>
      <c r="Q61" s="1"/>
      <c r="R61" s="60"/>
      <c r="S61" s="47">
        <v>0.15</v>
      </c>
      <c r="T61" s="42"/>
      <c r="U61" s="42"/>
      <c r="V61" s="47">
        <v>0.15</v>
      </c>
      <c r="W61" s="42"/>
      <c r="X61" s="42"/>
      <c r="Y61" s="47">
        <v>0.1</v>
      </c>
      <c r="Z61" s="42"/>
      <c r="AA61" s="42"/>
    </row>
    <row r="62" spans="1:27" ht="30.75" customHeight="1" x14ac:dyDescent="0.25">
      <c r="A62" s="81"/>
      <c r="B62" s="79" t="s">
        <v>116</v>
      </c>
      <c r="C62" s="80"/>
      <c r="D62" s="80"/>
      <c r="E62" s="80"/>
      <c r="F62" s="92" t="s">
        <v>74</v>
      </c>
      <c r="G62" s="75" t="s">
        <v>68</v>
      </c>
      <c r="H62" s="75" t="s">
        <v>29</v>
      </c>
      <c r="I62" s="71"/>
      <c r="J62" s="1"/>
      <c r="K62" s="1"/>
      <c r="L62" s="1"/>
      <c r="M62" s="1"/>
      <c r="N62" s="1"/>
      <c r="O62" s="60"/>
      <c r="P62" s="1"/>
      <c r="Q62" s="1"/>
      <c r="R62" s="60"/>
      <c r="S62" s="1"/>
      <c r="T62" s="1"/>
      <c r="U62" s="1"/>
      <c r="V62" s="1"/>
      <c r="W62" s="1"/>
      <c r="X62" s="1"/>
      <c r="Y62" s="1"/>
      <c r="Z62" s="1"/>
      <c r="AA62" s="1"/>
    </row>
    <row r="63" spans="1:27" ht="37.5" customHeight="1" x14ac:dyDescent="0.25">
      <c r="A63" s="81"/>
      <c r="B63" s="1" t="s">
        <v>78</v>
      </c>
      <c r="C63" s="1">
        <v>0</v>
      </c>
      <c r="D63" s="1"/>
      <c r="E63" s="1">
        <v>70</v>
      </c>
      <c r="F63" s="92"/>
      <c r="G63" s="75"/>
      <c r="H63" s="75"/>
      <c r="I63" s="71"/>
      <c r="J63" s="1"/>
      <c r="K63" s="1"/>
      <c r="L63" s="1"/>
      <c r="M63" s="1"/>
      <c r="N63" s="1"/>
      <c r="O63" s="60"/>
      <c r="P63" s="1"/>
      <c r="Q63" s="1"/>
      <c r="R63" s="60"/>
      <c r="S63" s="47">
        <v>0.5</v>
      </c>
      <c r="T63" s="42"/>
      <c r="U63" s="42"/>
      <c r="V63" s="47">
        <v>0.2</v>
      </c>
      <c r="W63" s="42"/>
      <c r="X63" s="42"/>
      <c r="Y63" s="47"/>
      <c r="Z63" s="42"/>
      <c r="AA63" s="42"/>
    </row>
    <row r="64" spans="1:27" ht="63" customHeight="1" x14ac:dyDescent="0.25">
      <c r="A64" s="81" t="s">
        <v>79</v>
      </c>
      <c r="B64" s="96" t="s">
        <v>117</v>
      </c>
      <c r="C64" s="97"/>
      <c r="D64" s="97"/>
      <c r="E64" s="97"/>
      <c r="F64" s="92" t="s">
        <v>80</v>
      </c>
      <c r="G64" s="75" t="s">
        <v>34</v>
      </c>
      <c r="H64" s="75" t="s">
        <v>29</v>
      </c>
      <c r="I64" s="71" t="s">
        <v>81</v>
      </c>
      <c r="J64" s="1"/>
      <c r="K64" s="1"/>
      <c r="L64" s="1"/>
      <c r="M64" s="1"/>
      <c r="N64" s="1"/>
      <c r="O64" s="60"/>
      <c r="P64" s="1"/>
      <c r="Q64" s="1"/>
      <c r="R64" s="60"/>
      <c r="S64" s="1"/>
      <c r="T64" s="1"/>
      <c r="U64" s="1"/>
      <c r="V64" s="1"/>
      <c r="W64" s="1"/>
      <c r="X64" s="1"/>
      <c r="Y64" s="1"/>
      <c r="Z64" s="1"/>
      <c r="AA64" s="1"/>
    </row>
    <row r="65" spans="1:27" ht="33.6" customHeight="1" x14ac:dyDescent="0.25">
      <c r="A65" s="81"/>
      <c r="B65" s="1" t="s">
        <v>82</v>
      </c>
      <c r="C65" s="1">
        <v>0</v>
      </c>
      <c r="D65" s="1"/>
      <c r="E65" s="1">
        <v>500</v>
      </c>
      <c r="F65" s="92"/>
      <c r="G65" s="75"/>
      <c r="H65" s="75"/>
      <c r="I65" s="71"/>
      <c r="J65" s="1"/>
      <c r="K65" s="1"/>
      <c r="L65" s="1"/>
      <c r="M65" s="1"/>
      <c r="N65" s="1"/>
      <c r="O65" s="60"/>
      <c r="P65" s="1"/>
      <c r="Q65" s="1"/>
      <c r="R65" s="60"/>
      <c r="S65" s="42">
        <v>175</v>
      </c>
      <c r="T65" s="1"/>
      <c r="U65" s="1"/>
      <c r="V65" s="1">
        <v>250</v>
      </c>
      <c r="W65" s="1"/>
      <c r="X65" s="1"/>
      <c r="Y65" s="1">
        <v>75</v>
      </c>
      <c r="Z65" s="1"/>
      <c r="AA65" s="1"/>
    </row>
    <row r="66" spans="1:27" ht="33.75" customHeight="1" x14ac:dyDescent="0.25">
      <c r="A66" s="81"/>
      <c r="B66" s="1" t="s">
        <v>83</v>
      </c>
      <c r="C66" s="1"/>
      <c r="D66" s="1"/>
      <c r="E66" s="1">
        <v>50</v>
      </c>
      <c r="F66" s="92"/>
      <c r="G66" s="75"/>
      <c r="H66" s="75"/>
      <c r="I66" s="71"/>
      <c r="J66" s="1"/>
      <c r="K66" s="1"/>
      <c r="L66" s="1"/>
      <c r="M66" s="1"/>
      <c r="N66" s="1"/>
      <c r="O66" s="60"/>
      <c r="P66" s="1"/>
      <c r="Q66" s="1"/>
      <c r="R66" s="60"/>
      <c r="S66" s="47">
        <v>0.5</v>
      </c>
      <c r="T66" s="1"/>
      <c r="U66" s="1"/>
      <c r="V66" s="47">
        <v>0.5</v>
      </c>
      <c r="W66" s="1"/>
      <c r="X66" s="1"/>
      <c r="Y66" s="47">
        <v>0.5</v>
      </c>
      <c r="Z66" s="1"/>
      <c r="AA66" s="1"/>
    </row>
    <row r="67" spans="1:27" ht="51" customHeight="1" x14ac:dyDescent="0.25">
      <c r="A67" s="81"/>
      <c r="B67" s="96" t="s">
        <v>118</v>
      </c>
      <c r="C67" s="97"/>
      <c r="D67" s="97"/>
      <c r="E67" s="97"/>
      <c r="F67" s="92" t="s">
        <v>80</v>
      </c>
      <c r="G67" s="75" t="s">
        <v>34</v>
      </c>
      <c r="H67" s="75" t="s">
        <v>29</v>
      </c>
      <c r="I67" s="71"/>
      <c r="J67" s="1"/>
      <c r="K67" s="1"/>
      <c r="L67" s="1"/>
      <c r="M67" s="1"/>
      <c r="N67" s="1"/>
      <c r="O67" s="60"/>
      <c r="P67" s="1"/>
      <c r="Q67" s="1"/>
      <c r="R67" s="60"/>
      <c r="S67" s="1"/>
      <c r="T67" s="1"/>
      <c r="U67" s="1"/>
      <c r="V67" s="1"/>
      <c r="W67" s="1"/>
      <c r="X67" s="1"/>
      <c r="Y67" s="1"/>
      <c r="Z67" s="1"/>
      <c r="AA67" s="1"/>
    </row>
    <row r="68" spans="1:27" ht="51" customHeight="1" x14ac:dyDescent="0.25">
      <c r="A68" s="81"/>
      <c r="B68" s="1" t="s">
        <v>84</v>
      </c>
      <c r="C68" s="1"/>
      <c r="D68" s="1"/>
      <c r="E68" s="1">
        <v>50</v>
      </c>
      <c r="F68" s="92"/>
      <c r="G68" s="75"/>
      <c r="H68" s="75"/>
      <c r="I68" s="71"/>
      <c r="J68" s="1"/>
      <c r="K68" s="1"/>
      <c r="L68" s="1"/>
      <c r="M68" s="1"/>
      <c r="N68" s="1"/>
      <c r="O68" s="60"/>
      <c r="P68" s="1"/>
      <c r="Q68" s="1"/>
      <c r="R68" s="60"/>
      <c r="S68" s="1">
        <f>25+13</f>
        <v>38</v>
      </c>
      <c r="T68" s="1"/>
      <c r="U68" s="1"/>
      <c r="V68" s="1">
        <v>12</v>
      </c>
      <c r="W68" s="1"/>
      <c r="X68" s="1"/>
      <c r="Y68" s="1"/>
      <c r="Z68" s="1"/>
      <c r="AA68" s="1"/>
    </row>
    <row r="69" spans="1:27" ht="45" customHeight="1" x14ac:dyDescent="0.25">
      <c r="A69" s="81"/>
      <c r="B69" s="96" t="s">
        <v>119</v>
      </c>
      <c r="C69" s="97"/>
      <c r="D69" s="97"/>
      <c r="E69" s="97"/>
      <c r="F69" s="92" t="s">
        <v>80</v>
      </c>
      <c r="G69" s="75" t="s">
        <v>68</v>
      </c>
      <c r="H69" s="75" t="s">
        <v>29</v>
      </c>
      <c r="I69" s="71"/>
      <c r="J69" s="1"/>
      <c r="K69" s="1"/>
      <c r="L69" s="1"/>
      <c r="M69" s="1"/>
      <c r="N69" s="1"/>
      <c r="O69" s="60"/>
      <c r="P69" s="1"/>
      <c r="Q69" s="1"/>
      <c r="R69" s="60"/>
      <c r="S69" s="1"/>
      <c r="T69" s="1"/>
      <c r="U69" s="1"/>
      <c r="V69" s="1"/>
      <c r="W69" s="1"/>
      <c r="X69" s="1"/>
      <c r="Y69" s="1"/>
      <c r="Z69" s="1"/>
      <c r="AA69" s="1"/>
    </row>
    <row r="70" spans="1:27" ht="46.5" customHeight="1" x14ac:dyDescent="0.25">
      <c r="A70" s="81"/>
      <c r="B70" s="1" t="s">
        <v>42</v>
      </c>
      <c r="C70" s="1">
        <v>0</v>
      </c>
      <c r="D70" s="1"/>
      <c r="E70" s="1">
        <v>100</v>
      </c>
      <c r="F70" s="92"/>
      <c r="G70" s="75"/>
      <c r="H70" s="75"/>
      <c r="I70" s="71"/>
      <c r="J70" s="1"/>
      <c r="K70" s="1"/>
      <c r="L70" s="1"/>
      <c r="M70" s="1"/>
      <c r="N70" s="1"/>
      <c r="O70" s="60"/>
      <c r="P70" s="1"/>
      <c r="Q70" s="1"/>
      <c r="R70" s="60"/>
      <c r="S70" s="47">
        <v>0.25</v>
      </c>
      <c r="T70" s="1"/>
      <c r="U70" s="1"/>
      <c r="V70" s="47">
        <v>0.5</v>
      </c>
      <c r="W70" s="1"/>
      <c r="X70" s="1"/>
      <c r="Y70" s="47">
        <v>0.25</v>
      </c>
      <c r="Z70" s="1"/>
      <c r="AA70" s="1"/>
    </row>
    <row r="71" spans="1:27" ht="45.75" customHeight="1" x14ac:dyDescent="0.25">
      <c r="A71" s="81"/>
      <c r="B71" s="96" t="s">
        <v>120</v>
      </c>
      <c r="C71" s="97"/>
      <c r="D71" s="97"/>
      <c r="E71" s="97"/>
      <c r="F71" s="92" t="s">
        <v>80</v>
      </c>
      <c r="G71" s="75" t="s">
        <v>68</v>
      </c>
      <c r="H71" s="75" t="s">
        <v>29</v>
      </c>
      <c r="I71" s="71"/>
      <c r="J71" s="1"/>
      <c r="K71" s="1"/>
      <c r="L71" s="1"/>
      <c r="M71" s="1"/>
      <c r="N71" s="1"/>
      <c r="O71" s="60"/>
      <c r="P71" s="1"/>
      <c r="Q71" s="1"/>
      <c r="R71" s="60"/>
      <c r="S71" s="1"/>
      <c r="T71" s="1"/>
      <c r="U71" s="1"/>
      <c r="V71" s="1"/>
      <c r="W71" s="1"/>
      <c r="X71" s="1"/>
      <c r="Y71" s="1"/>
      <c r="Z71" s="1"/>
      <c r="AA71" s="1"/>
    </row>
    <row r="72" spans="1:27" ht="41.4" x14ac:dyDescent="0.25">
      <c r="A72" s="81"/>
      <c r="B72" s="1" t="s">
        <v>85</v>
      </c>
      <c r="C72" s="1">
        <v>0</v>
      </c>
      <c r="D72" s="1"/>
      <c r="E72" s="1">
        <v>100</v>
      </c>
      <c r="F72" s="92"/>
      <c r="G72" s="75"/>
      <c r="H72" s="75"/>
      <c r="I72" s="71"/>
      <c r="J72" s="1"/>
      <c r="K72" s="1"/>
      <c r="L72" s="1"/>
      <c r="M72" s="1"/>
      <c r="N72" s="1"/>
      <c r="O72" s="60"/>
      <c r="P72" s="1"/>
      <c r="Q72" s="1"/>
      <c r="R72" s="60"/>
      <c r="S72" s="47">
        <v>0.25</v>
      </c>
      <c r="T72" s="42"/>
      <c r="U72" s="42"/>
      <c r="V72" s="47">
        <v>0.5</v>
      </c>
      <c r="W72" s="42"/>
      <c r="X72" s="42"/>
      <c r="Y72" s="47">
        <v>0.25</v>
      </c>
      <c r="Z72" s="42"/>
      <c r="AA72" s="42"/>
    </row>
    <row r="73" spans="1:27" ht="39" customHeight="1" x14ac:dyDescent="0.25">
      <c r="A73" s="81" t="s">
        <v>86</v>
      </c>
      <c r="B73" s="95" t="s">
        <v>121</v>
      </c>
      <c r="C73" s="71"/>
      <c r="D73" s="71"/>
      <c r="E73" s="71"/>
      <c r="F73" s="92" t="s">
        <v>87</v>
      </c>
      <c r="G73" s="75" t="s">
        <v>88</v>
      </c>
      <c r="H73" s="75" t="s">
        <v>29</v>
      </c>
      <c r="I73" s="71"/>
      <c r="J73" s="1"/>
      <c r="K73" s="1"/>
      <c r="L73" s="1"/>
      <c r="M73" s="1"/>
      <c r="N73" s="1"/>
      <c r="O73" s="60"/>
      <c r="P73" s="1"/>
      <c r="Q73" s="1"/>
      <c r="R73" s="60"/>
      <c r="S73" s="1"/>
      <c r="T73" s="1"/>
      <c r="U73" s="1"/>
      <c r="V73" s="1"/>
      <c r="W73" s="1"/>
      <c r="X73" s="1"/>
      <c r="Y73" s="1"/>
      <c r="Z73" s="1"/>
      <c r="AA73" s="1"/>
    </row>
    <row r="74" spans="1:27" s="64" customFormat="1" ht="54" customHeight="1" x14ac:dyDescent="0.25">
      <c r="A74" s="81"/>
      <c r="B74" s="63" t="s">
        <v>89</v>
      </c>
      <c r="C74" s="63">
        <v>0</v>
      </c>
      <c r="D74" s="63">
        <v>0</v>
      </c>
      <c r="E74" s="63">
        <v>1</v>
      </c>
      <c r="F74" s="92"/>
      <c r="G74" s="75"/>
      <c r="H74" s="75"/>
      <c r="I74" s="71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>
        <v>1</v>
      </c>
      <c r="W74" s="63"/>
      <c r="X74" s="63"/>
      <c r="Y74" s="63"/>
      <c r="Z74" s="63"/>
      <c r="AA74" s="63"/>
    </row>
    <row r="75" spans="1:27" ht="43.5" customHeight="1" x14ac:dyDescent="0.25">
      <c r="A75" s="81"/>
      <c r="B75" s="96" t="s">
        <v>122</v>
      </c>
      <c r="C75" s="97"/>
      <c r="D75" s="97"/>
      <c r="E75" s="97"/>
      <c r="F75" s="92" t="s">
        <v>87</v>
      </c>
      <c r="G75" s="75" t="s">
        <v>88</v>
      </c>
      <c r="H75" s="75" t="s">
        <v>29</v>
      </c>
      <c r="I75" s="71"/>
      <c r="J75" s="1"/>
      <c r="K75" s="1"/>
      <c r="L75" s="1"/>
      <c r="M75" s="1"/>
      <c r="N75" s="1"/>
      <c r="O75" s="60"/>
      <c r="P75" s="1"/>
      <c r="Q75" s="1"/>
      <c r="R75" s="60"/>
      <c r="S75" s="1"/>
      <c r="T75" s="1"/>
      <c r="U75" s="1"/>
      <c r="V75" s="1"/>
      <c r="W75" s="1"/>
      <c r="X75" s="1"/>
      <c r="Y75" s="1"/>
      <c r="Z75" s="1"/>
      <c r="AA75" s="1"/>
    </row>
    <row r="76" spans="1:27" s="64" customFormat="1" ht="27.6" x14ac:dyDescent="0.25">
      <c r="A76" s="81"/>
      <c r="B76" s="63" t="s">
        <v>90</v>
      </c>
      <c r="C76" s="63">
        <v>0</v>
      </c>
      <c r="D76" s="63">
        <v>1</v>
      </c>
      <c r="E76" s="63">
        <v>3</v>
      </c>
      <c r="F76" s="92"/>
      <c r="G76" s="75"/>
      <c r="H76" s="75"/>
      <c r="I76" s="71"/>
      <c r="J76" s="63"/>
      <c r="K76" s="63"/>
      <c r="L76" s="63"/>
      <c r="M76" s="63"/>
      <c r="N76" s="63"/>
      <c r="O76" s="63"/>
      <c r="P76" s="63"/>
      <c r="Q76" s="63"/>
      <c r="R76" s="63"/>
      <c r="S76" s="63">
        <v>1</v>
      </c>
      <c r="T76" s="63"/>
      <c r="U76" s="63"/>
      <c r="V76" s="63">
        <v>2</v>
      </c>
      <c r="W76" s="63"/>
      <c r="X76" s="63"/>
      <c r="Y76" s="63"/>
      <c r="Z76" s="63"/>
      <c r="AA76" s="63"/>
    </row>
    <row r="77" spans="1:27" ht="52.5" customHeight="1" x14ac:dyDescent="0.25">
      <c r="A77" s="81"/>
      <c r="B77" s="96" t="s">
        <v>123</v>
      </c>
      <c r="C77" s="97"/>
      <c r="D77" s="97"/>
      <c r="E77" s="97"/>
      <c r="F77" s="92" t="s">
        <v>99</v>
      </c>
      <c r="G77" s="75" t="s">
        <v>91</v>
      </c>
      <c r="H77" s="75" t="s">
        <v>29</v>
      </c>
      <c r="I77" s="71"/>
      <c r="J77" s="1"/>
      <c r="K77" s="1"/>
      <c r="L77" s="1"/>
      <c r="M77" s="1"/>
      <c r="N77" s="1"/>
      <c r="O77" s="60"/>
      <c r="P77" s="1"/>
      <c r="Q77" s="1"/>
      <c r="R77" s="60"/>
      <c r="S77" s="1"/>
      <c r="T77" s="1"/>
      <c r="U77" s="1"/>
      <c r="V77" s="1"/>
      <c r="W77" s="1"/>
      <c r="X77" s="1"/>
      <c r="Y77" s="1"/>
      <c r="Z77" s="1"/>
      <c r="AA77" s="1"/>
    </row>
    <row r="78" spans="1:27" ht="75" customHeight="1" x14ac:dyDescent="0.25">
      <c r="A78" s="81"/>
      <c r="B78" s="1" t="s">
        <v>92</v>
      </c>
      <c r="C78" s="4">
        <v>2</v>
      </c>
      <c r="D78" s="4">
        <v>3</v>
      </c>
      <c r="E78" s="4">
        <v>5</v>
      </c>
      <c r="F78" s="92"/>
      <c r="G78" s="75"/>
      <c r="H78" s="75"/>
      <c r="I78" s="71"/>
      <c r="J78" s="1"/>
      <c r="K78" s="1"/>
      <c r="L78" s="1"/>
      <c r="M78" s="1"/>
      <c r="N78" s="1"/>
      <c r="O78" s="60"/>
      <c r="P78" s="1"/>
      <c r="Q78" s="1"/>
      <c r="R78" s="60"/>
      <c r="S78" s="1">
        <v>3</v>
      </c>
      <c r="T78" s="1"/>
      <c r="U78" s="1"/>
      <c r="V78" s="1">
        <v>2</v>
      </c>
      <c r="W78" s="1"/>
      <c r="X78" s="1"/>
      <c r="Y78" s="1"/>
      <c r="Z78" s="1"/>
      <c r="AA78" s="1"/>
    </row>
    <row r="79" spans="1:27" ht="54.6" customHeight="1" x14ac:dyDescent="0.25">
      <c r="A79" s="81" t="s">
        <v>93</v>
      </c>
      <c r="B79" s="95" t="s">
        <v>124</v>
      </c>
      <c r="C79" s="71"/>
      <c r="D79" s="71"/>
      <c r="E79" s="71"/>
      <c r="F79" s="92" t="s">
        <v>94</v>
      </c>
      <c r="G79" s="75"/>
      <c r="H79" s="75" t="s">
        <v>29</v>
      </c>
      <c r="I79" s="71"/>
      <c r="J79" s="1"/>
      <c r="K79" s="1"/>
      <c r="L79" s="1"/>
      <c r="M79" s="1"/>
      <c r="N79" s="1"/>
      <c r="O79" s="60"/>
      <c r="P79" s="1"/>
      <c r="Q79" s="1"/>
      <c r="R79" s="60"/>
      <c r="S79" s="1"/>
      <c r="T79" s="1"/>
      <c r="U79" s="1"/>
      <c r="V79" s="1"/>
      <c r="W79" s="1"/>
      <c r="X79" s="1"/>
      <c r="Y79" s="1"/>
      <c r="Z79" s="1"/>
      <c r="AA79" s="1"/>
    </row>
    <row r="80" spans="1:27" ht="27.6" x14ac:dyDescent="0.25">
      <c r="A80" s="81"/>
      <c r="B80" s="1" t="s">
        <v>95</v>
      </c>
      <c r="C80" s="1">
        <v>0</v>
      </c>
      <c r="D80" s="1"/>
      <c r="E80" s="1">
        <v>120</v>
      </c>
      <c r="F80" s="92"/>
      <c r="G80" s="75"/>
      <c r="H80" s="75"/>
      <c r="I80" s="71"/>
      <c r="J80" s="1"/>
      <c r="K80" s="1"/>
      <c r="L80" s="1"/>
      <c r="M80" s="1"/>
      <c r="N80" s="1"/>
      <c r="O80" s="60"/>
      <c r="P80" s="1"/>
      <c r="Q80" s="1"/>
      <c r="R80" s="60"/>
      <c r="S80" s="1">
        <v>40</v>
      </c>
      <c r="T80" s="1"/>
      <c r="U80" s="1"/>
      <c r="V80" s="1">
        <v>60</v>
      </c>
      <c r="W80" s="1"/>
      <c r="X80" s="1"/>
      <c r="Y80" s="1">
        <v>20</v>
      </c>
      <c r="Z80" s="1"/>
      <c r="AA80" s="1"/>
    </row>
    <row r="81" spans="1:27" ht="64.5" customHeight="1" x14ac:dyDescent="0.25">
      <c r="A81" s="81" t="s">
        <v>96</v>
      </c>
      <c r="B81" s="113" t="s">
        <v>125</v>
      </c>
      <c r="C81" s="114"/>
      <c r="D81" s="114"/>
      <c r="E81" s="114"/>
      <c r="F81" s="92" t="s">
        <v>100</v>
      </c>
      <c r="G81" s="75"/>
      <c r="H81" s="75"/>
      <c r="I81" s="71"/>
      <c r="J81" s="1"/>
      <c r="K81" s="1"/>
      <c r="L81" s="1"/>
      <c r="M81" s="1"/>
      <c r="N81" s="1"/>
      <c r="O81" s="60"/>
      <c r="P81" s="1"/>
      <c r="Q81" s="1"/>
      <c r="R81" s="60"/>
      <c r="S81" s="1"/>
      <c r="T81" s="1"/>
      <c r="U81" s="1"/>
      <c r="V81" s="1"/>
      <c r="W81" s="1"/>
      <c r="X81" s="1"/>
      <c r="Y81" s="1"/>
      <c r="Z81" s="1"/>
      <c r="AA81" s="1"/>
    </row>
    <row r="82" spans="1:27" ht="40.200000000000003" customHeight="1" x14ac:dyDescent="0.25">
      <c r="A82" s="81"/>
      <c r="B82" s="1" t="s">
        <v>97</v>
      </c>
      <c r="C82" s="1">
        <v>0</v>
      </c>
      <c r="D82" s="1">
        <v>1</v>
      </c>
      <c r="E82" s="1">
        <v>2</v>
      </c>
      <c r="F82" s="92"/>
      <c r="G82" s="75"/>
      <c r="H82" s="75"/>
      <c r="I82" s="71"/>
      <c r="J82" s="1"/>
      <c r="K82" s="1"/>
      <c r="L82" s="1"/>
      <c r="M82" s="1"/>
      <c r="N82" s="1"/>
      <c r="O82" s="60"/>
      <c r="P82" s="1"/>
      <c r="Q82" s="1"/>
      <c r="R82" s="60"/>
      <c r="S82" s="1">
        <v>1</v>
      </c>
      <c r="T82" s="1"/>
      <c r="U82" s="1"/>
      <c r="V82" s="1">
        <v>1</v>
      </c>
      <c r="W82" s="1"/>
      <c r="X82" s="1"/>
      <c r="Y82" s="1"/>
      <c r="Z82" s="1"/>
      <c r="AA82" s="1"/>
    </row>
    <row r="87" spans="1:27" x14ac:dyDescent="0.25">
      <c r="A87" s="12" t="s">
        <v>142</v>
      </c>
      <c r="B87" s="19" t="s">
        <v>149</v>
      </c>
      <c r="C87" s="20"/>
      <c r="D87" s="20"/>
    </row>
    <row r="88" spans="1:27" x14ac:dyDescent="0.25">
      <c r="A88" s="13" t="s">
        <v>143</v>
      </c>
      <c r="B88" s="21" t="s">
        <v>150</v>
      </c>
      <c r="C88" s="20"/>
      <c r="D88" s="20"/>
    </row>
    <row r="89" spans="1:27" x14ac:dyDescent="0.25">
      <c r="A89" s="14" t="s">
        <v>144</v>
      </c>
      <c r="B89" s="21" t="s">
        <v>151</v>
      </c>
      <c r="C89" s="20"/>
      <c r="D89" s="20"/>
    </row>
    <row r="90" spans="1:27" x14ac:dyDescent="0.25">
      <c r="A90" s="15" t="s">
        <v>145</v>
      </c>
      <c r="B90" s="21" t="s">
        <v>152</v>
      </c>
      <c r="C90" s="20"/>
      <c r="D90" s="20"/>
    </row>
    <row r="91" spans="1:27" x14ac:dyDescent="0.25">
      <c r="A91" s="16" t="s">
        <v>146</v>
      </c>
      <c r="B91" s="21" t="s">
        <v>153</v>
      </c>
      <c r="C91" s="20"/>
      <c r="D91" s="20"/>
    </row>
    <row r="92" spans="1:27" x14ac:dyDescent="0.25">
      <c r="A92" s="17" t="s">
        <v>147</v>
      </c>
      <c r="B92" s="21" t="s">
        <v>154</v>
      </c>
      <c r="C92" s="20"/>
      <c r="D92" s="20"/>
    </row>
    <row r="93" spans="1:27" x14ac:dyDescent="0.25">
      <c r="A93" s="18" t="s">
        <v>148</v>
      </c>
      <c r="B93" s="21" t="s">
        <v>155</v>
      </c>
      <c r="C93" s="20"/>
      <c r="D93" s="20"/>
    </row>
    <row r="94" spans="1:27" x14ac:dyDescent="0.25">
      <c r="B94" s="21" t="s">
        <v>156</v>
      </c>
      <c r="C94" s="20"/>
      <c r="D94" s="20"/>
    </row>
    <row r="95" spans="1:27" ht="14.4" x14ac:dyDescent="0.25">
      <c r="B95" s="22" t="s">
        <v>157</v>
      </c>
      <c r="C95" s="20"/>
      <c r="D95" s="20"/>
    </row>
    <row r="96" spans="1:27" x14ac:dyDescent="0.25">
      <c r="B96" s="21" t="s">
        <v>158</v>
      </c>
      <c r="C96" s="20"/>
      <c r="D96" s="20"/>
    </row>
    <row r="101" spans="1:11" ht="14.4" thickBot="1" x14ac:dyDescent="0.3">
      <c r="A101" s="115" t="s">
        <v>159</v>
      </c>
      <c r="B101" s="116"/>
      <c r="C101" s="116"/>
    </row>
    <row r="102" spans="1:11" ht="53.4" customHeight="1" thickBot="1" x14ac:dyDescent="0.3">
      <c r="A102" s="28" t="s">
        <v>173</v>
      </c>
      <c r="B102" s="29" t="s">
        <v>166</v>
      </c>
      <c r="C102" s="30" t="s">
        <v>174</v>
      </c>
      <c r="H102" s="98" t="s">
        <v>201</v>
      </c>
      <c r="I102" s="99"/>
      <c r="J102" s="99"/>
      <c r="K102" s="100"/>
    </row>
    <row r="103" spans="1:11" ht="14.4" thickBot="1" x14ac:dyDescent="0.3">
      <c r="A103" s="110" t="s">
        <v>160</v>
      </c>
      <c r="B103" s="31" t="s">
        <v>164</v>
      </c>
      <c r="C103" s="107">
        <v>13</v>
      </c>
    </row>
    <row r="104" spans="1:11" ht="14.4" thickBot="1" x14ac:dyDescent="0.3">
      <c r="A104" s="111"/>
      <c r="B104" s="23" t="s">
        <v>165</v>
      </c>
      <c r="C104" s="108"/>
      <c r="H104" s="130" t="s">
        <v>199</v>
      </c>
      <c r="I104" s="131"/>
      <c r="J104" s="132"/>
      <c r="K104" s="50" t="s">
        <v>200</v>
      </c>
    </row>
    <row r="105" spans="1:11" ht="14.4" thickBot="1" x14ac:dyDescent="0.3">
      <c r="A105" s="111"/>
      <c r="B105" s="23" t="s">
        <v>183</v>
      </c>
      <c r="C105" s="108"/>
    </row>
    <row r="106" spans="1:11" ht="33" customHeight="1" x14ac:dyDescent="0.25">
      <c r="A106" s="111"/>
      <c r="B106" s="23" t="s">
        <v>184</v>
      </c>
      <c r="C106" s="108"/>
      <c r="H106" s="133" t="s">
        <v>202</v>
      </c>
      <c r="I106" s="134"/>
      <c r="J106" s="134"/>
      <c r="K106" s="51" t="s">
        <v>203</v>
      </c>
    </row>
    <row r="107" spans="1:11" ht="25.8" customHeight="1" x14ac:dyDescent="0.25">
      <c r="A107" s="111"/>
      <c r="B107" s="23" t="s">
        <v>185</v>
      </c>
      <c r="C107" s="108"/>
      <c r="H107" s="135" t="s">
        <v>204</v>
      </c>
      <c r="I107" s="136"/>
      <c r="J107" s="136"/>
      <c r="K107" s="52" t="s">
        <v>205</v>
      </c>
    </row>
    <row r="108" spans="1:11" ht="31.8" customHeight="1" x14ac:dyDescent="0.25">
      <c r="A108" s="111"/>
      <c r="B108" s="23" t="s">
        <v>177</v>
      </c>
      <c r="C108" s="108"/>
      <c r="H108" s="137" t="s">
        <v>206</v>
      </c>
      <c r="I108" s="138"/>
      <c r="J108" s="138"/>
      <c r="K108" s="53" t="s">
        <v>208</v>
      </c>
    </row>
    <row r="109" spans="1:11" ht="30.6" customHeight="1" thickBot="1" x14ac:dyDescent="0.3">
      <c r="A109" s="111"/>
      <c r="B109" s="23" t="s">
        <v>186</v>
      </c>
      <c r="C109" s="108"/>
      <c r="H109" s="139" t="s">
        <v>207</v>
      </c>
      <c r="I109" s="140"/>
      <c r="J109" s="140"/>
      <c r="K109" s="54" t="s">
        <v>209</v>
      </c>
    </row>
    <row r="110" spans="1:11" x14ac:dyDescent="0.25">
      <c r="A110" s="111"/>
      <c r="B110" s="23" t="s">
        <v>176</v>
      </c>
      <c r="C110" s="108"/>
    </row>
    <row r="111" spans="1:11" x14ac:dyDescent="0.25">
      <c r="A111" s="111"/>
      <c r="B111" s="37" t="s">
        <v>187</v>
      </c>
      <c r="C111" s="108"/>
    </row>
    <row r="112" spans="1:11" x14ac:dyDescent="0.25">
      <c r="A112" s="111"/>
      <c r="B112" s="37" t="s">
        <v>188</v>
      </c>
      <c r="C112" s="108"/>
    </row>
    <row r="113" spans="1:3" x14ac:dyDescent="0.25">
      <c r="A113" s="111"/>
      <c r="B113" s="37" t="s">
        <v>189</v>
      </c>
      <c r="C113" s="108"/>
    </row>
    <row r="114" spans="1:3" x14ac:dyDescent="0.25">
      <c r="A114" s="111"/>
      <c r="B114" s="37" t="s">
        <v>181</v>
      </c>
      <c r="C114" s="108"/>
    </row>
    <row r="115" spans="1:3" ht="14.4" thickBot="1" x14ac:dyDescent="0.3">
      <c r="A115" s="112"/>
      <c r="B115" s="41" t="s">
        <v>190</v>
      </c>
      <c r="C115" s="109"/>
    </row>
    <row r="116" spans="1:3" x14ac:dyDescent="0.25">
      <c r="A116" s="117" t="s">
        <v>162</v>
      </c>
      <c r="B116" s="26" t="s">
        <v>163</v>
      </c>
      <c r="C116" s="122">
        <v>12</v>
      </c>
    </row>
    <row r="117" spans="1:3" x14ac:dyDescent="0.25">
      <c r="A117" s="118"/>
      <c r="B117" s="24" t="s">
        <v>193</v>
      </c>
      <c r="C117" s="123"/>
    </row>
    <row r="118" spans="1:3" x14ac:dyDescent="0.25">
      <c r="A118" s="118"/>
      <c r="B118" s="24" t="s">
        <v>175</v>
      </c>
      <c r="C118" s="123"/>
    </row>
    <row r="119" spans="1:3" x14ac:dyDescent="0.25">
      <c r="A119" s="118"/>
      <c r="B119" s="24" t="s">
        <v>194</v>
      </c>
      <c r="C119" s="123"/>
    </row>
    <row r="120" spans="1:3" x14ac:dyDescent="0.25">
      <c r="A120" s="118"/>
      <c r="B120" s="24" t="s">
        <v>195</v>
      </c>
      <c r="C120" s="123"/>
    </row>
    <row r="121" spans="1:3" x14ac:dyDescent="0.25">
      <c r="A121" s="118"/>
      <c r="B121" s="24" t="s">
        <v>196</v>
      </c>
      <c r="C121" s="123"/>
    </row>
    <row r="122" spans="1:3" x14ac:dyDescent="0.25">
      <c r="A122" s="118"/>
      <c r="B122" s="24" t="s">
        <v>197</v>
      </c>
      <c r="C122" s="123"/>
    </row>
    <row r="123" spans="1:3" x14ac:dyDescent="0.25">
      <c r="A123" s="118"/>
      <c r="B123" s="24" t="s">
        <v>198</v>
      </c>
      <c r="C123" s="123"/>
    </row>
    <row r="124" spans="1:3" x14ac:dyDescent="0.25">
      <c r="A124" s="118"/>
      <c r="B124" s="24" t="s">
        <v>187</v>
      </c>
      <c r="C124" s="123"/>
    </row>
    <row r="125" spans="1:3" x14ac:dyDescent="0.25">
      <c r="A125" s="118"/>
      <c r="B125" s="24" t="s">
        <v>176</v>
      </c>
      <c r="C125" s="123"/>
    </row>
    <row r="126" spans="1:3" x14ac:dyDescent="0.25">
      <c r="A126" s="118"/>
      <c r="B126" s="24" t="s">
        <v>188</v>
      </c>
      <c r="C126" s="123"/>
    </row>
    <row r="127" spans="1:3" ht="14.4" thickBot="1" x14ac:dyDescent="0.3">
      <c r="A127" s="34"/>
      <c r="B127" s="27" t="s">
        <v>181</v>
      </c>
      <c r="C127" s="124"/>
    </row>
    <row r="128" spans="1:3" x14ac:dyDescent="0.25">
      <c r="A128" s="119" t="s">
        <v>161</v>
      </c>
      <c r="B128" s="32" t="s">
        <v>178</v>
      </c>
      <c r="C128" s="104">
        <v>9</v>
      </c>
    </row>
    <row r="129" spans="1:3" x14ac:dyDescent="0.25">
      <c r="A129" s="120"/>
      <c r="B129" s="33" t="s">
        <v>179</v>
      </c>
      <c r="C129" s="105"/>
    </row>
    <row r="130" spans="1:3" x14ac:dyDescent="0.25">
      <c r="A130" s="120"/>
      <c r="B130" s="33" t="s">
        <v>180</v>
      </c>
      <c r="C130" s="105"/>
    </row>
    <row r="131" spans="1:3" x14ac:dyDescent="0.25">
      <c r="A131" s="120"/>
      <c r="B131" s="33" t="s">
        <v>191</v>
      </c>
      <c r="C131" s="105"/>
    </row>
    <row r="132" spans="1:3" x14ac:dyDescent="0.25">
      <c r="A132" s="120"/>
      <c r="B132" s="33" t="s">
        <v>182</v>
      </c>
      <c r="C132" s="105"/>
    </row>
    <row r="133" spans="1:3" x14ac:dyDescent="0.25">
      <c r="A133" s="120"/>
      <c r="B133" s="33" t="s">
        <v>192</v>
      </c>
      <c r="C133" s="105"/>
    </row>
    <row r="134" spans="1:3" x14ac:dyDescent="0.25">
      <c r="A134" s="121"/>
      <c r="B134" s="38" t="s">
        <v>176</v>
      </c>
      <c r="C134" s="105"/>
    </row>
    <row r="135" spans="1:3" x14ac:dyDescent="0.25">
      <c r="A135" s="35"/>
      <c r="B135" s="38" t="s">
        <v>189</v>
      </c>
      <c r="C135" s="105"/>
    </row>
    <row r="136" spans="1:3" ht="14.4" thickBot="1" x14ac:dyDescent="0.3">
      <c r="A136" s="36"/>
      <c r="B136" s="39" t="s">
        <v>190</v>
      </c>
      <c r="C136" s="106"/>
    </row>
    <row r="137" spans="1:3" x14ac:dyDescent="0.25">
      <c r="A137" s="125" t="s">
        <v>145</v>
      </c>
      <c r="B137" s="32" t="s">
        <v>187</v>
      </c>
      <c r="C137" s="104">
        <v>5</v>
      </c>
    </row>
    <row r="138" spans="1:3" x14ac:dyDescent="0.25">
      <c r="A138" s="126"/>
      <c r="B138" s="33" t="s">
        <v>176</v>
      </c>
      <c r="C138" s="105"/>
    </row>
    <row r="139" spans="1:3" x14ac:dyDescent="0.25">
      <c r="A139" s="126"/>
      <c r="B139" s="33" t="s">
        <v>188</v>
      </c>
      <c r="C139" s="105"/>
    </row>
    <row r="140" spans="1:3" x14ac:dyDescent="0.25">
      <c r="A140" s="126"/>
      <c r="B140" s="40" t="s">
        <v>182</v>
      </c>
      <c r="C140" s="105"/>
    </row>
    <row r="141" spans="1:3" ht="14.4" thickBot="1" x14ac:dyDescent="0.3">
      <c r="A141" s="126"/>
      <c r="B141" s="40" t="s">
        <v>181</v>
      </c>
      <c r="C141" s="106"/>
    </row>
    <row r="142" spans="1:3" x14ac:dyDescent="0.25">
      <c r="A142" s="127" t="s">
        <v>146</v>
      </c>
      <c r="B142" s="26" t="s">
        <v>187</v>
      </c>
      <c r="C142" s="104">
        <v>8</v>
      </c>
    </row>
    <row r="143" spans="1:3" x14ac:dyDescent="0.25">
      <c r="A143" s="128"/>
      <c r="B143" s="44" t="s">
        <v>175</v>
      </c>
      <c r="C143" s="105"/>
    </row>
    <row r="144" spans="1:3" x14ac:dyDescent="0.25">
      <c r="A144" s="128"/>
      <c r="B144" s="44" t="s">
        <v>176</v>
      </c>
      <c r="C144" s="105"/>
    </row>
    <row r="145" spans="1:3" x14ac:dyDescent="0.25">
      <c r="A145" s="128"/>
      <c r="B145" s="44" t="s">
        <v>177</v>
      </c>
      <c r="C145" s="105"/>
    </row>
    <row r="146" spans="1:3" x14ac:dyDescent="0.25">
      <c r="A146" s="128"/>
      <c r="B146" s="44" t="s">
        <v>178</v>
      </c>
      <c r="C146" s="105"/>
    </row>
    <row r="147" spans="1:3" x14ac:dyDescent="0.25">
      <c r="A147" s="128"/>
      <c r="B147" s="44" t="s">
        <v>179</v>
      </c>
      <c r="C147" s="105"/>
    </row>
    <row r="148" spans="1:3" x14ac:dyDescent="0.25">
      <c r="A148" s="128"/>
      <c r="B148" s="24" t="s">
        <v>180</v>
      </c>
      <c r="C148" s="105"/>
    </row>
    <row r="149" spans="1:3" ht="14.4" thickBot="1" x14ac:dyDescent="0.3">
      <c r="A149" s="129"/>
      <c r="B149" s="25" t="s">
        <v>181</v>
      </c>
      <c r="C149" s="106"/>
    </row>
    <row r="150" spans="1:3" x14ac:dyDescent="0.25">
      <c r="A150" s="101" t="s">
        <v>147</v>
      </c>
      <c r="B150" s="26" t="s">
        <v>167</v>
      </c>
      <c r="C150" s="104">
        <v>6</v>
      </c>
    </row>
    <row r="151" spans="1:3" x14ac:dyDescent="0.25">
      <c r="A151" s="102"/>
      <c r="B151" s="24" t="s">
        <v>168</v>
      </c>
      <c r="C151" s="105"/>
    </row>
    <row r="152" spans="1:3" x14ac:dyDescent="0.25">
      <c r="A152" s="102"/>
      <c r="B152" s="24" t="s">
        <v>169</v>
      </c>
      <c r="C152" s="105"/>
    </row>
    <row r="153" spans="1:3" x14ac:dyDescent="0.25">
      <c r="A153" s="102"/>
      <c r="B153" s="24" t="s">
        <v>170</v>
      </c>
      <c r="C153" s="105"/>
    </row>
    <row r="154" spans="1:3" x14ac:dyDescent="0.25">
      <c r="A154" s="102"/>
      <c r="B154" s="24" t="s">
        <v>171</v>
      </c>
      <c r="C154" s="105"/>
    </row>
    <row r="155" spans="1:3" ht="14.4" thickBot="1" x14ac:dyDescent="0.3">
      <c r="A155" s="103"/>
      <c r="B155" s="25" t="s">
        <v>172</v>
      </c>
      <c r="C155" s="106"/>
    </row>
  </sheetData>
  <mergeCells count="186">
    <mergeCell ref="H102:K102"/>
    <mergeCell ref="A150:A155"/>
    <mergeCell ref="C150:C155"/>
    <mergeCell ref="C103:C115"/>
    <mergeCell ref="A103:A115"/>
    <mergeCell ref="B81:E81"/>
    <mergeCell ref="F81:F82"/>
    <mergeCell ref="G81:G82"/>
    <mergeCell ref="H81:H82"/>
    <mergeCell ref="A81:A82"/>
    <mergeCell ref="A101:C101"/>
    <mergeCell ref="A116:A126"/>
    <mergeCell ref="A128:A134"/>
    <mergeCell ref="C116:C127"/>
    <mergeCell ref="C128:C136"/>
    <mergeCell ref="A137:A141"/>
    <mergeCell ref="C137:C141"/>
    <mergeCell ref="A142:A149"/>
    <mergeCell ref="C142:C149"/>
    <mergeCell ref="H104:J104"/>
    <mergeCell ref="H106:J106"/>
    <mergeCell ref="H107:J107"/>
    <mergeCell ref="H108:J108"/>
    <mergeCell ref="H109:J109"/>
    <mergeCell ref="I81:I82"/>
    <mergeCell ref="G77:G78"/>
    <mergeCell ref="H77:H78"/>
    <mergeCell ref="A73:A78"/>
    <mergeCell ref="B79:E79"/>
    <mergeCell ref="F79:F80"/>
    <mergeCell ref="G79:G80"/>
    <mergeCell ref="H79:H80"/>
    <mergeCell ref="A79:A80"/>
    <mergeCell ref="I79:I80"/>
    <mergeCell ref="I64:I72"/>
    <mergeCell ref="B73:E73"/>
    <mergeCell ref="F73:F74"/>
    <mergeCell ref="G73:G74"/>
    <mergeCell ref="H73:H74"/>
    <mergeCell ref="I73:I78"/>
    <mergeCell ref="B64:E64"/>
    <mergeCell ref="F64:F66"/>
    <mergeCell ref="G64:G66"/>
    <mergeCell ref="H64:H66"/>
    <mergeCell ref="B67:E67"/>
    <mergeCell ref="F67:F68"/>
    <mergeCell ref="G67:G68"/>
    <mergeCell ref="H67:H68"/>
    <mergeCell ref="B69:E69"/>
    <mergeCell ref="F69:F70"/>
    <mergeCell ref="G69:G70"/>
    <mergeCell ref="H69:H70"/>
    <mergeCell ref="B75:E75"/>
    <mergeCell ref="F75:F76"/>
    <mergeCell ref="G75:G76"/>
    <mergeCell ref="H75:H76"/>
    <mergeCell ref="B77:E77"/>
    <mergeCell ref="F77:F78"/>
    <mergeCell ref="F60:F61"/>
    <mergeCell ref="G60:G61"/>
    <mergeCell ref="H60:H61"/>
    <mergeCell ref="B62:E62"/>
    <mergeCell ref="F62:F63"/>
    <mergeCell ref="G62:G63"/>
    <mergeCell ref="H62:H63"/>
    <mergeCell ref="A56:A63"/>
    <mergeCell ref="B71:E71"/>
    <mergeCell ref="F71:F72"/>
    <mergeCell ref="G71:G72"/>
    <mergeCell ref="H71:H72"/>
    <mergeCell ref="A64:A72"/>
    <mergeCell ref="A43:A55"/>
    <mergeCell ref="I43:I55"/>
    <mergeCell ref="B56:E56"/>
    <mergeCell ref="F56:F57"/>
    <mergeCell ref="G56:G57"/>
    <mergeCell ref="H56:H57"/>
    <mergeCell ref="B58:E58"/>
    <mergeCell ref="F58:F59"/>
    <mergeCell ref="G58:G59"/>
    <mergeCell ref="H58:H59"/>
    <mergeCell ref="I56:I63"/>
    <mergeCell ref="B50:E50"/>
    <mergeCell ref="F50:F51"/>
    <mergeCell ref="G50:G51"/>
    <mergeCell ref="H50:H51"/>
    <mergeCell ref="B52:E52"/>
    <mergeCell ref="F52:F53"/>
    <mergeCell ref="G52:G53"/>
    <mergeCell ref="H52:H53"/>
    <mergeCell ref="B54:E54"/>
    <mergeCell ref="F54:F55"/>
    <mergeCell ref="G54:G55"/>
    <mergeCell ref="H54:H55"/>
    <mergeCell ref="B60:E60"/>
    <mergeCell ref="B43:E43"/>
    <mergeCell ref="F43:F47"/>
    <mergeCell ref="G43:G47"/>
    <mergeCell ref="H43:H47"/>
    <mergeCell ref="B48:E48"/>
    <mergeCell ref="F48:F49"/>
    <mergeCell ref="G48:G49"/>
    <mergeCell ref="H48:H49"/>
    <mergeCell ref="B39:E39"/>
    <mergeCell ref="F39:F40"/>
    <mergeCell ref="G39:G40"/>
    <mergeCell ref="H39:H40"/>
    <mergeCell ref="B41:E41"/>
    <mergeCell ref="F41:F42"/>
    <mergeCell ref="G41:G42"/>
    <mergeCell ref="H41:H42"/>
    <mergeCell ref="A39:A42"/>
    <mergeCell ref="I29:I32"/>
    <mergeCell ref="B34:E34"/>
    <mergeCell ref="F34:F35"/>
    <mergeCell ref="G34:G35"/>
    <mergeCell ref="H34:H35"/>
    <mergeCell ref="A34:A35"/>
    <mergeCell ref="I34:I35"/>
    <mergeCell ref="B36:E36"/>
    <mergeCell ref="F36:F38"/>
    <mergeCell ref="G36:G38"/>
    <mergeCell ref="H36:H38"/>
    <mergeCell ref="A36:A38"/>
    <mergeCell ref="I36:I38"/>
    <mergeCell ref="B29:E29"/>
    <mergeCell ref="F29:F30"/>
    <mergeCell ref="G29:G30"/>
    <mergeCell ref="H29:H30"/>
    <mergeCell ref="B31:E31"/>
    <mergeCell ref="F31:F32"/>
    <mergeCell ref="G31:G32"/>
    <mergeCell ref="H31:H32"/>
    <mergeCell ref="A29:A32"/>
    <mergeCell ref="I39:I42"/>
    <mergeCell ref="B21:E21"/>
    <mergeCell ref="F21:F22"/>
    <mergeCell ref="G21:G22"/>
    <mergeCell ref="H21:H22"/>
    <mergeCell ref="A17:A22"/>
    <mergeCell ref="B23:E23"/>
    <mergeCell ref="G23:G24"/>
    <mergeCell ref="H23:H24"/>
    <mergeCell ref="I23:I28"/>
    <mergeCell ref="F23:F28"/>
    <mergeCell ref="B25:E25"/>
    <mergeCell ref="G25:G26"/>
    <mergeCell ref="H25:H26"/>
    <mergeCell ref="B27:E27"/>
    <mergeCell ref="G27:G28"/>
    <mergeCell ref="H27:H28"/>
    <mergeCell ref="A23:A28"/>
    <mergeCell ref="I17:I18"/>
    <mergeCell ref="I19:I20"/>
    <mergeCell ref="A5:A16"/>
    <mergeCell ref="I5:I16"/>
    <mergeCell ref="B17:E17"/>
    <mergeCell ref="F17:F18"/>
    <mergeCell ref="G17:G18"/>
    <mergeCell ref="H17:H18"/>
    <mergeCell ref="B19:E19"/>
    <mergeCell ref="F19:F20"/>
    <mergeCell ref="G19:G20"/>
    <mergeCell ref="H19:H20"/>
    <mergeCell ref="B5:E5"/>
    <mergeCell ref="F5:F6"/>
    <mergeCell ref="G5:G6"/>
    <mergeCell ref="H5:H6"/>
    <mergeCell ref="B7:E7"/>
    <mergeCell ref="F7:F10"/>
    <mergeCell ref="G7:G10"/>
    <mergeCell ref="H7:H10"/>
    <mergeCell ref="B11:E11"/>
    <mergeCell ref="F11:F16"/>
    <mergeCell ref="G11:G16"/>
    <mergeCell ref="H11:H16"/>
    <mergeCell ref="J3:L3"/>
    <mergeCell ref="M3:O3"/>
    <mergeCell ref="P3:R3"/>
    <mergeCell ref="S3:U3"/>
    <mergeCell ref="V3:X3"/>
    <mergeCell ref="Y3:AA3"/>
    <mergeCell ref="A3:A4"/>
    <mergeCell ref="B3:E3"/>
    <mergeCell ref="F3:H3"/>
    <mergeCell ref="I3:I4"/>
  </mergeCells>
  <pageMargins left="0.75" right="0.75" top="1" bottom="1" header="0.5" footer="0.5"/>
  <ignoredErrors>
    <ignoredError sqref="R6 R26" formula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P Programme Document" ma:contentTypeID="0x010100F075C04BA242A84ABD3293E3AD35CDA400AB50428DC784B44FAACCAA5FAE40C0590045B5E632B552204ABF0E616DD66BDA0F" ma:contentTypeVersion="73" ma:contentTypeDescription="" ma:contentTypeScope="" ma:versionID="9de00a5f5954494ae107930a66ca92e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ed4137b-41b2-488b-8250-6d369ec27664" xmlns:ns4="f1161f5b-24a3-4c2d-bc81-44cb9325e8ee" targetNamespace="http://schemas.microsoft.com/office/2006/metadata/properties" ma:root="true" ma:fieldsID="074a45cdc06b655c19533db1d6232777" ns1:_="" ns2:_="" ns3:_="" ns4:_="">
    <xsd:import namespace="http://schemas.microsoft.com/sharepoint/v3"/>
    <xsd:import namespace="http://schemas.microsoft.com/sharepoint/v3/fields"/>
    <xsd:import namespace="1ed4137b-41b2-488b-8250-6d369ec27664"/>
    <xsd:import namespace="f1161f5b-24a3-4c2d-bc81-44cb9325e8ee"/>
    <xsd:element name="properties">
      <xsd:complexType>
        <xsd:sequence>
          <xsd:element name="documentManagement">
            <xsd:complexType>
              <xsd:all>
                <xsd:element ref="ns3:UndpClassificationLevel" minOccurs="0"/>
                <xsd:element ref="ns4:UNDPPOPPFunctionalArea" minOccurs="0"/>
                <xsd:element ref="ns3:UndpProjectNo" minOccurs="0"/>
                <xsd:element ref="ns4:Outcome1" minOccurs="0"/>
                <xsd:element ref="ns3:UndpDocStatus" minOccurs="0"/>
                <xsd:element ref="ns3:UndpOUCode" minOccurs="0"/>
                <xsd:element ref="ns3:UndpDocFormat" minOccurs="0"/>
                <xsd:element ref="ns3:UndpDocID" minOccurs="0"/>
                <xsd:element ref="ns4:PDC_x0020_Document_x0020_Category" minOccurs="0"/>
                <xsd:element ref="ns4:UNDPPublishedDate" minOccurs="0"/>
                <xsd:element ref="ns4:UNDPSummary" minOccurs="0"/>
                <xsd:element ref="ns3:TaxCatchAll" minOccurs="0"/>
                <xsd:element ref="ns3:TaxCatchAllLabel" minOccurs="0"/>
                <xsd:element ref="ns3:UndpDocTypeMMTaxHTField0" minOccurs="0"/>
                <xsd:element ref="ns3:UNDPCountryTaxHTField0" minOccurs="0"/>
                <xsd:element ref="ns3:UNDPDocumentCategoryTaxHTField0" minOccurs="0"/>
                <xsd:element ref="ns3:b6db62fdefd74bd188b0c1cc54de5bcf" minOccurs="0"/>
                <xsd:element ref="ns3:UN_x0020_LanguagesTaxHTField0" minOccurs="0"/>
                <xsd:element ref="ns3:c4e2ab2cc9354bbf9064eeb465a566ea" minOccurs="0"/>
                <xsd:element ref="ns3:UNDPFocusAreasTaxHTField0" minOccurs="0"/>
                <xsd:element ref="ns4:o4086b1782a74105bb5269035bccc8e9" minOccurs="0"/>
                <xsd:element ref="ns4:Project_x0020_Number" minOccurs="0"/>
                <xsd:element ref="ns4:idff2b682fce4d0680503cd9036a3260" minOccurs="0"/>
                <xsd:element ref="ns3:UndpIsTemplate" minOccurs="0"/>
                <xsd:element ref="ns4:gc6531b704974d528487414686b72f6f" minOccurs="0"/>
                <xsd:element ref="ns4:Project_x0020_Manager" minOccurs="0"/>
                <xsd:element ref="ns2:_Publisher" minOccurs="0"/>
                <xsd:element ref="ns4:_dlc_DocId" minOccurs="0"/>
                <xsd:element ref="ns4:_dlc_DocIdUrl" minOccurs="0"/>
                <xsd:element ref="ns4:_dlc_DocIdPersistId" minOccurs="0"/>
                <xsd:element ref="ns4:Document_x0020_Coverage_x0020_Period_x0020_Start_x0020_Date" minOccurs="0"/>
                <xsd:element ref="ns4:Document_x0020_Coverage_x0020_Period_x0020_End_x0020_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5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5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54" nillable="true" ma:displayName="Number of Likes" ma:internalName="LikesCount">
      <xsd:simpleType>
        <xsd:restriction base="dms:Unknown"/>
      </xsd:simpleType>
    </xsd:element>
    <xsd:element name="LikedBy" ma:index="5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46" nillable="true" ma:displayName="Publisher" ma:description="The person who published the document" ma:hidden="true" ma:internalName="_Publish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4137b-41b2-488b-8250-6d369ec27664" elementFormDefault="qualified">
    <xsd:import namespace="http://schemas.microsoft.com/office/2006/documentManagement/types"/>
    <xsd:import namespace="http://schemas.microsoft.com/office/infopath/2007/PartnerControls"/>
    <xsd:element name="UndpClassificationLevel" ma:index="4" nillable="true" ma:displayName="Classification Level" ma:default="Internal Use Only" ma:description="re: UNDP Information Classification &amp; Handling Standard" ma:format="Dropdown" ma:internalName="UndpClassificationLevel">
      <xsd:simpleType>
        <xsd:restriction base="dms:Choice">
          <xsd:enumeration value="Internal Use Only"/>
          <xsd:enumeration value="Confidential"/>
          <xsd:enumeration value="Highly Confidential"/>
          <xsd:enumeration value="Public"/>
        </xsd:restriction>
      </xsd:simpleType>
    </xsd:element>
    <xsd:element name="UndpProjectNo" ma:index="8" nillable="true" ma:displayName="Project No" ma:description="If applicable, the Atlas Project Number that this document relates to." ma:internalName="UndpProjectNo" ma:readOnly="false">
      <xsd:simpleType>
        <xsd:restriction base="dms:Text">
          <xsd:maxLength value="12"/>
        </xsd:restriction>
      </xsd:simpleType>
    </xsd:element>
    <xsd:element name="UndpDocStatus" ma:index="10" nillable="true" ma:displayName="Document Status" ma:default="Draft" ma:description="The status of the document" ma:format="Dropdown" ma:internalName="UndpDocStatus">
      <xsd:simpleType>
        <xsd:restriction base="dms:Choice">
          <xsd:enumeration value="Draft"/>
          <xsd:enumeration value="Reviewed"/>
          <xsd:enumeration value="Approved"/>
          <xsd:enumeration value="Not Approved"/>
          <xsd:enumeration value="Final"/>
          <xsd:enumeration value="Expired"/>
        </xsd:restriction>
      </xsd:simpleType>
    </xsd:element>
    <xsd:element name="UndpOUCode" ma:index="11" nillable="true" ma:displayName="Unit Code" ma:description="The Atlas Unit Code of the authoring Unit" ma:format="Dropdown" ma:internalName="UndpOUCode">
      <xsd:simpleType>
        <xsd:restriction base="dms:Choice">
          <xsd:enumeration value="ABW"/>
          <xsd:enumeration value="AFG"/>
          <xsd:enumeration value="AGO"/>
          <xsd:enumeration value="AIA"/>
          <xsd:enumeration value="ALB"/>
          <xsd:enumeration value="ANT"/>
          <xsd:enumeration value="ARE"/>
          <xsd:enumeration value="ARG"/>
          <xsd:enumeration value="ARM"/>
          <xsd:enumeration value="ATG"/>
          <xsd:enumeration value="AZE"/>
          <xsd:enumeration value="BDI"/>
          <xsd:enumeration value="BEN"/>
          <xsd:enumeration value="BFA"/>
          <xsd:enumeration value="BGD"/>
          <xsd:enumeration value="BGR"/>
          <xsd:enumeration value="BHR"/>
          <xsd:enumeration value="BHS"/>
          <xsd:enumeration value="BIH"/>
          <xsd:enumeration value="BLR"/>
          <xsd:enumeration value="BLZ"/>
          <xsd:enumeration value="BMU"/>
          <xsd:enumeration value="BOL"/>
          <xsd:enumeration value="BRA"/>
          <xsd:enumeration value="BRB"/>
          <xsd:enumeration value="BRC"/>
          <xsd:enumeration value="BTN"/>
          <xsd:enumeration value="BWA"/>
          <xsd:enumeration value="CAF"/>
          <xsd:enumeration value="CHL"/>
          <xsd:enumeration value="CHN"/>
          <xsd:enumeration value="CIV"/>
          <xsd:enumeration value="CMR"/>
          <xsd:enumeration value="COD"/>
          <xsd:enumeration value="COG"/>
          <xsd:enumeration value="COK"/>
          <xsd:enumeration value="COL"/>
          <xsd:enumeration value="COM"/>
          <xsd:enumeration value="CPV"/>
          <xsd:enumeration value="CRC"/>
          <xsd:enumeration value="CRI"/>
          <xsd:enumeration value="CUB"/>
          <xsd:enumeration value="CUR"/>
          <xsd:enumeration value="CYM"/>
          <xsd:enumeration value="CYP"/>
          <xsd:enumeration value="DJI"/>
          <xsd:enumeration value="DMA"/>
          <xsd:enumeration value="DOM"/>
          <xsd:enumeration value="DZA"/>
          <xsd:enumeration value="ECU"/>
          <xsd:enumeration value="EGY"/>
          <xsd:enumeration value="ERI"/>
          <xsd:enumeration value="ETH"/>
          <xsd:enumeration value="FJI"/>
          <xsd:enumeration value="FSM"/>
          <xsd:enumeration value="GAB"/>
          <xsd:enumeration value="GEO"/>
          <xsd:enumeration value="GHA"/>
          <xsd:enumeration value="GIN"/>
          <xsd:enumeration value="GMB"/>
          <xsd:enumeration value="GNB"/>
          <xsd:enumeration value="GNQ"/>
          <xsd:enumeration value="GRD"/>
          <xsd:enumeration value="GTM"/>
          <xsd:enumeration value="GUY"/>
          <xsd:enumeration value="HND"/>
          <xsd:enumeration value="HRV"/>
          <xsd:enumeration value="HTI"/>
          <xsd:enumeration value="IDN"/>
          <xsd:enumeration value="IND"/>
          <xsd:enumeration value="IRN"/>
          <xsd:enumeration value="IRQ"/>
          <xsd:enumeration value="JAM"/>
          <xsd:enumeration value="JOR"/>
          <xsd:enumeration value="KAZ"/>
          <xsd:enumeration value="KEN"/>
          <xsd:enumeration value="KGZ"/>
          <xsd:enumeration value="KHM"/>
          <xsd:enumeration value="KIR"/>
          <xsd:enumeration value="KNA"/>
          <xsd:enumeration value="KOR"/>
          <xsd:enumeration value="KOS"/>
          <xsd:enumeration value="KWT"/>
          <xsd:enumeration value="LAO"/>
          <xsd:enumeration value="LBN"/>
          <xsd:enumeration value="LBR"/>
          <xsd:enumeration value="LBY"/>
          <xsd:enumeration value="LCA"/>
          <xsd:enumeration value="LKA"/>
          <xsd:enumeration value="LSO"/>
          <xsd:enumeration value="LTU"/>
          <xsd:enumeration value="LVA"/>
          <xsd:enumeration value="MAR"/>
          <xsd:enumeration value="MDA"/>
          <xsd:enumeration value="MDG"/>
          <xsd:enumeration value="MDV"/>
          <xsd:enumeration value="MEX"/>
          <xsd:enumeration value="MHL"/>
          <xsd:enumeration value="MKD"/>
          <xsd:enumeration value="MLI"/>
          <xsd:enumeration value="MMR"/>
          <xsd:enumeration value="MNE"/>
          <xsd:enumeration value="MNG"/>
          <xsd:enumeration value="MOZ"/>
          <xsd:enumeration value="MRT"/>
          <xsd:enumeration value="MSR"/>
          <xsd:enumeration value="MUS"/>
          <xsd:enumeration value="MWI"/>
          <xsd:enumeration value="MYS"/>
          <xsd:enumeration value="NAM"/>
          <xsd:enumeration value="NER"/>
          <xsd:enumeration value="NGA"/>
          <xsd:enumeration value="NIC"/>
          <xsd:enumeration value="NIU"/>
          <xsd:enumeration value="NPL"/>
          <xsd:enumeration value="NRU"/>
          <xsd:enumeration value="PAK"/>
          <xsd:enumeration value="PAL"/>
          <xsd:enumeration value="PAN"/>
          <xsd:enumeration value="PER"/>
          <xsd:enumeration value="PHL"/>
          <xsd:enumeration value="PLW"/>
          <xsd:enumeration value="PNG"/>
          <xsd:enumeration value="POL"/>
          <xsd:enumeration value="PRK"/>
          <xsd:enumeration value="PRY"/>
          <xsd:enumeration value="PSC"/>
          <xsd:enumeration value="QAT"/>
          <xsd:enumeration value="R11"/>
          <xsd:enumeration value="R12"/>
          <xsd:enumeration value="R44"/>
          <xsd:enumeration value="R45"/>
          <xsd:enumeration value="R46"/>
          <xsd:enumeration value="R47"/>
          <xsd:enumeration value="RJB"/>
          <xsd:enumeration value="ROU"/>
          <xsd:enumeration value="RUS"/>
          <xsd:enumeration value="RWA"/>
          <xsd:enumeration value="SAU"/>
          <xsd:enumeration value="SDN"/>
          <xsd:enumeration value="SEN"/>
          <xsd:enumeration value="SLB"/>
          <xsd:enumeration value="SLE"/>
          <xsd:enumeration value="SLV"/>
          <xsd:enumeration value="SOM"/>
          <xsd:enumeration value="SRB"/>
          <xsd:enumeration value="SSD"/>
          <xsd:enumeration value="STP"/>
          <xsd:enumeration value="SUR"/>
          <xsd:enumeration value="SVK"/>
          <xsd:enumeration value="SWZ"/>
          <xsd:enumeration value="SYC"/>
          <xsd:enumeration value="SYR"/>
          <xsd:enumeration value="TCA"/>
          <xsd:enumeration value="TCD"/>
          <xsd:enumeration value="TGO"/>
          <xsd:enumeration value="THA"/>
          <xsd:enumeration value="TJK"/>
          <xsd:enumeration value="TKL"/>
          <xsd:enumeration value="TKM"/>
          <xsd:enumeration value="TLS"/>
          <xsd:enumeration value="TON"/>
          <xsd:enumeration value="TTO"/>
          <xsd:enumeration value="TUN"/>
          <xsd:enumeration value="TUR"/>
          <xsd:enumeration value="TUV"/>
          <xsd:enumeration value="TZA"/>
          <xsd:enumeration value="UGA"/>
          <xsd:enumeration value="UKR"/>
          <xsd:enumeration value="UNV"/>
          <xsd:enumeration value="URY"/>
          <xsd:enumeration value="UZB"/>
          <xsd:enumeration value="VCT"/>
          <xsd:enumeration value="VEN"/>
          <xsd:enumeration value="VGB"/>
          <xsd:enumeration value="VNM"/>
          <xsd:enumeration value="VUT"/>
          <xsd:enumeration value="WSM"/>
          <xsd:enumeration value="YEM"/>
          <xsd:enumeration value="ZAF"/>
          <xsd:enumeration value="ZMB"/>
          <xsd:enumeration value="ZWE"/>
          <xsd:enumeration value="H01"/>
          <xsd:enumeration value="H02"/>
          <xsd:enumeration value="H03"/>
          <xsd:enumeration value="H04"/>
          <xsd:enumeration value="H05"/>
          <xsd:enumeration value="H10"/>
          <xsd:enumeration value="H11"/>
          <xsd:enumeration value="H13"/>
          <xsd:enumeration value="H13"/>
          <xsd:enumeration value="H14"/>
          <xsd:enumeration value="H15"/>
          <xsd:enumeration value="H17"/>
          <xsd:enumeration value="H18"/>
          <xsd:enumeration value="H19"/>
          <xsd:enumeration value="H20"/>
          <xsd:enumeration value="H21"/>
          <xsd:enumeration value="H22"/>
          <xsd:enumeration value="H23"/>
          <xsd:enumeration value="H24"/>
          <xsd:enumeration value="H25"/>
          <xsd:enumeration value="H26"/>
          <xsd:enumeration value="H27"/>
          <xsd:enumeration value="H28"/>
          <xsd:enumeration value="H30"/>
          <xsd:enumeration value="H31"/>
          <xsd:enumeration value="H35"/>
          <xsd:enumeration value="H42"/>
          <xsd:enumeration value="H43"/>
          <xsd:enumeration value="H45"/>
          <xsd:enumeration value="H46"/>
          <xsd:enumeration value="H48"/>
          <xsd:enumeration value="H49"/>
          <xsd:enumeration value="H51"/>
          <xsd:enumeration value="H54"/>
          <xsd:enumeration value="H56"/>
          <xsd:enumeration value="H57"/>
          <xsd:enumeration value="H58"/>
          <xsd:enumeration value="H59"/>
          <xsd:enumeration value="H61"/>
          <xsd:enumeration value="H62"/>
          <xsd:enumeration value="H70"/>
          <xsd:enumeration value="H71"/>
        </xsd:restriction>
      </xsd:simpleType>
    </xsd:element>
    <xsd:element name="UndpDocFormat" ma:index="12" nillable="true" ma:displayName="Document Medium" ma:description="The medium/format from which this document originated (i.e. Fax, Paper, eDocument etc.)" ma:format="Dropdown" ma:internalName="UndpDocFormat">
      <xsd:simpleType>
        <xsd:restriction base="dms:Choice">
          <xsd:enumeration value="E-Document"/>
          <xsd:enumeration value="Letter/Paper"/>
          <xsd:enumeration value="E-Mail"/>
          <xsd:enumeration value="Fax/Telecopy"/>
          <xsd:enumeration value="Audio"/>
          <xsd:enumeration value="Database"/>
          <xsd:enumeration value="Image/Picture"/>
          <xsd:enumeration value="Instant Message"/>
          <xsd:enumeration value="Social Media"/>
        </xsd:restriction>
      </xsd:simpleType>
    </xsd:element>
    <xsd:element name="UndpDocID" ma:index="14" nillable="true" ma:displayName="Doc ID" ma:description="The Unique ID number for this document. Reserve for System Use." ma:internalName="UndpDocID">
      <xsd:simpleType>
        <xsd:restriction base="dms:Text">
          <xsd:maxLength value="35"/>
        </xsd:restriction>
      </xsd:simpleType>
    </xsd:element>
    <xsd:element name="TaxCatchAll" ma:index="23" nillable="true" ma:displayName="Taxonomy Catch All Column" ma:hidden="true" ma:list="{ebf97bad-dcbe-4f0d-9a23-b800605d6ac9}" ma:internalName="TaxCatchAll" ma:showField="CatchAllData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bf97bad-dcbe-4f0d-9a23-b800605d6ac9}" ma:internalName="TaxCatchAllLabel" ma:readOnly="true" ma:showField="CatchAllDataLabel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dpDocTypeMMTaxHTField0" ma:index="25" nillable="true" ma:taxonomy="true" ma:internalName="UndpDocTypeMMTaxHTField0" ma:taxonomyFieldName="UndpDocTypeMM" ma:displayName="Document Type" ma:default="" ma:fieldId="{ef94467a-fb76-4b42-91a0-5b5bdb6c8d34}" ma:sspId="28e6c43a-9e99-4bdd-9574-a0fa4ea3b61e" ma:termSetId="9ee71e91-19a9-476b-852f-3c2a633960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CountryTaxHTField0" ma:index="27" nillable="true" ma:taxonomy="true" ma:internalName="UNDPCountryTaxHTField0" ma:taxonomyFieldName="UNDPCountry" ma:displayName="Applies To Unit/Office/Country" ma:default="" ma:fieldId="{81e4cc14-7d66-47aa-92fc-e5e3ceab8cf9}" ma:taxonomyMulti="true" ma:sspId="28e6c43a-9e99-4bdd-9574-a0fa4ea3b61e" ma:termSetId="442a42f2-fc2a-49a0-9036-6cd97a005f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DocumentCategoryTaxHTField0" ma:index="30" nillable="true" ma:taxonomy="true" ma:internalName="UNDPDocumentCategoryTaxHTField0" ma:taxonomyFieldName="UNDPDocumentCategory" ma:displayName="Document Category" ma:readOnly="false" ma:default="" ma:fieldId="{30683383-b7b1-438d-8f61-9bf6b516a9e8}" ma:sspId="28e6c43a-9e99-4bdd-9574-a0fa4ea3b61e" ma:termSetId="353ae5a2-1c9c-42f6-bb56-cf3ba72fb6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b62fdefd74bd188b0c1cc54de5bcf" ma:index="32" nillable="true" ma:taxonomy="true" ma:internalName="b6db62fdefd74bd188b0c1cc54de5bcf" ma:taxonomyFieldName="UndpUnitMM" ma:displayName="Responsible Unit/Office" ma:readOnly="false" ma:default="" ma:fieldId="{b6db62fd-efd7-4bd1-88b0-c1cc54de5bcf}" ma:taxonomyMulti="true" ma:sspId="28e6c43a-9e99-4bdd-9574-a0fa4ea3b61e" ma:termSetId="41041907-3ad1-4549-b766-200fd229bd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_x0020_LanguagesTaxHTField0" ma:index="33" nillable="true" ma:taxonomy="true" ma:internalName="UN_x0020_LanguagesTaxHTField0" ma:taxonomyFieldName="UN_x0020_Languages" ma:displayName="UN Languages" ma:readOnly="false" ma:default="1;#English|7f98b732-4b5b-4b70-ba90-a0eff09b5d2d" ma:fieldId="{41a2b052-e54a-4bfe-83da-6da45935c81e}" ma:sspId="28e6c43a-9e99-4bdd-9574-a0fa4ea3b61e" ma:termSetId="b4046108-c9b1-4d97-ad16-d3846fb24317" ma:anchorId="45d05d46-9bc9-40df-8618-9658690cf41e" ma:open="false" ma:isKeyword="false">
      <xsd:complexType>
        <xsd:sequence>
          <xsd:element ref="pc:Terms" minOccurs="0" maxOccurs="1"/>
        </xsd:sequence>
      </xsd:complexType>
    </xsd:element>
    <xsd:element name="c4e2ab2cc9354bbf9064eeb465a566ea" ma:index="34" nillable="true" ma:taxonomy="true" ma:internalName="c4e2ab2cc9354bbf9064eeb465a566ea" ma:taxonomyFieldName="eRegFilingCodeMM" ma:displayName="eFiling Code" ma:readOnly="false" ma:default="" ma:fieldId="{c4e2ab2c-c935-4bbf-9064-eeb465a566ea}" ma:sspId="28e6c43a-9e99-4bdd-9574-a0fa4ea3b61e" ma:termSetId="3f69c20a-3173-4973-84b2-95ebea5be078" ma:anchorId="f37a81ce-dd31-4fa3-b388-af2156d559de" ma:open="false" ma:isKeyword="false">
      <xsd:complexType>
        <xsd:sequence>
          <xsd:element ref="pc:Terms" minOccurs="0" maxOccurs="1"/>
        </xsd:sequence>
      </xsd:complexType>
    </xsd:element>
    <xsd:element name="UNDPFocusAreasTaxHTField0" ma:index="35" nillable="true" ma:taxonomy="true" ma:internalName="UNDPFocusAreasTaxHTField0" ma:taxonomyFieldName="UNDPFocusAreas" ma:displayName="Focus Area" ma:readOnly="false" ma:default="" ma:fieldId="{c0f5d6bc-94c2-4efb-8cb3-448ca9792810}" ma:taxonomyMulti="true" ma:sspId="28e6c43a-9e99-4bdd-9574-a0fa4ea3b61e" ma:termSetId="5595b894-23d9-4524-8855-5c6c69b8bc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IsTemplate" ma:index="43" nillable="true" ma:displayName="Template" ma:default="No" ma:description="Is this document a template or model upon which other documents should be based?" ma:format="RadioButtons" ma:hidden="true" ma:internalName="UndpIsTemplat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1f5b-24a3-4c2d-bc81-44cb9325e8ee" elementFormDefault="qualified">
    <xsd:import namespace="http://schemas.microsoft.com/office/2006/documentManagement/types"/>
    <xsd:import namespace="http://schemas.microsoft.com/office/infopath/2007/PartnerControls"/>
    <xsd:element name="UNDPPOPPFunctionalArea" ma:index="5" nillable="true" ma:displayName="Functional Area" ma:description="The Functional Area (as defined in POPP) of this document" ma:format="Dropdown" ma:internalName="UNDPPOPPFunctionalArea" ma:readOnly="false">
      <xsd:simpleType>
        <xsd:restriction base="dms:Choice">
          <xsd:enumeration value="Administrative Services"/>
          <xsd:enumeration value="Contract and Procurement"/>
          <xsd:enumeration value="Ethics"/>
          <xsd:enumeration value="Financial Resources"/>
          <xsd:enumeration value="Human Resources"/>
          <xsd:enumeration value="Information and Communications Technology"/>
          <xsd:enumeration value="Management of Crisis and Special Development Situations"/>
          <xsd:enumeration value="Partnerships"/>
          <xsd:enumeration value="Programme and Project"/>
          <xsd:enumeration value="Results &amp; Accountability"/>
          <xsd:enumeration value="Prescriptive Content"/>
          <xsd:enumeration value="Security"/>
        </xsd:restriction>
      </xsd:simpleType>
    </xsd:element>
    <xsd:element name="Outcome1" ma:index="9" nillable="true" ma:displayName="Output No" ma:internalName="Outcome1" ma:readOnly="false">
      <xsd:simpleType>
        <xsd:restriction base="dms:Text">
          <xsd:maxLength value="8"/>
        </xsd:restriction>
      </xsd:simpleType>
    </xsd:element>
    <xsd:element name="PDC_x0020_Document_x0020_Category" ma:index="15" nillable="true" ma:displayName="PDC Document Category" ma:default="Project" ma:format="Dropdown" ma:internalName="PDC_x0020_Document_x0020_Category" ma:readOnly="false">
      <xsd:simpleType>
        <xsd:restriction base="dms:Choice">
          <xsd:enumeration value="Project"/>
          <xsd:enumeration value="Proposal"/>
        </xsd:restriction>
      </xsd:simpleType>
    </xsd:element>
    <xsd:element name="UNDPPublishedDate" ma:index="19" nillable="true" ma:displayName="Published Date" ma:description="The date the document was published" ma:format="DateOnly" ma:hidden="true" ma:internalName="UNDPPublishedDate" ma:readOnly="false">
      <xsd:simpleType>
        <xsd:restriction base="dms:DateTime"/>
      </xsd:simpleType>
    </xsd:element>
    <xsd:element name="UNDPSummary" ma:index="21" nillable="true" ma:displayName="Summary" ma:description="A brief description or summary of the document that will displayed in search results." ma:hidden="true" ma:internalName="UNDPSummary" ma:readOnly="false">
      <xsd:simpleType>
        <xsd:restriction base="dms:Note"/>
      </xsd:simpleType>
    </xsd:element>
    <xsd:element name="o4086b1782a74105bb5269035bccc8e9" ma:index="39" nillable="true" ma:taxonomy="true" ma:internalName="o4086b1782a74105bb5269035bccc8e9" ma:taxonomyFieldName="Atlas_x0020_Document_x0020_Status" ma:displayName="PDC Document Status" ma:indexed="true" ma:default="763;#Draft|121d40a5-e62e-4d42-82e4-d6d12003de0a" ma:fieldId="{84086b17-82a7-4105-bb52-69035bccc8e9}" ma:sspId="28e6c43a-9e99-4bdd-9574-a0fa4ea3b61e" ma:termSetId="25903f6f-cbc1-40ed-9940-25d83ada12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40" nillable="true" ma:displayName="Project Number" ma:hidden="true" ma:internalName="Project_x0020_Number" ma:readOnly="false">
      <xsd:simpleType>
        <xsd:restriction base="dms:Text">
          <xsd:maxLength value="8"/>
        </xsd:restriction>
      </xsd:simpleType>
    </xsd:element>
    <xsd:element name="idff2b682fce4d0680503cd9036a3260" ma:index="41" nillable="true" ma:taxonomy="true" ma:internalName="idff2b682fce4d0680503cd9036a3260" ma:taxonomyFieldName="Atlas_x0020_Document_x0020_Type" ma:displayName="PDC Document Type" ma:default="" ma:fieldId="{2dff2b68-2fce-4d06-8050-3cd9036a3260}" ma:sspId="28e6c43a-9e99-4bdd-9574-a0fa4ea3b61e" ma:termSetId="30d68b81-e6e1-44c0-83ea-00369bf2f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c6531b704974d528487414686b72f6f" ma:index="44" nillable="true" ma:taxonomy="true" ma:internalName="gc6531b704974d528487414686b72f6f" ma:taxonomyFieldName="Operating_x0020_Unit0" ma:displayName="Operating Unit" ma:default="" ma:fieldId="{0c6531b7-0497-4d52-8487-414686b72f6f}" ma:sspId="28e6c43a-9e99-4bdd-9574-a0fa4ea3b61e" ma:termSetId="4a12f052-e370-4dc7-89e6-088c48edbf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Manager" ma:index="45" nillable="true" ma:displayName="Project Manager" ma:hidden="true" ma:internalName="Project_x0020_Manager" ma:readOnly="false">
      <xsd:simpleType>
        <xsd:restriction base="dms:Text">
          <xsd:maxLength value="50"/>
        </xsd:restriction>
      </xsd:simpleType>
    </xsd:element>
    <xsd:element name="_dlc_DocId" ma:index="4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Coverage_x0020_Period_x0020_Start_x0020_Date" ma:index="50" nillable="true" ma:displayName="Document Coverage Period Start Date" ma:description="The period start date of the document covers or is valid (E.g. project start date specified in a project document, start date of the period covered by a project review report, a donor report, etc.)" ma:format="DateOnly" ma:internalName="Document_x0020_Coverage_x0020_Period_x0020_Start_x0020_Date">
      <xsd:simpleType>
        <xsd:restriction base="dms:DateTime"/>
      </xsd:simpleType>
    </xsd:element>
    <xsd:element name="Document_x0020_Coverage_x0020_Period_x0020_End_x0020_Date" ma:index="51" nillable="true" ma:displayName="Document Coverage Period End Date" ma:description="The period end date of the document covers or is valid (E.g. End date specified in a project document, period end date of review report, signed or published date if period is not relevant, such as MoU or Tender)" ma:format="DateOnly" ma:internalName="Document_x0020_Coverage_x0020_Period_x0020_End_x0020_Date" ma:readOnly="false">
      <xsd:simpleType>
        <xsd:restriction base="dms:DateTime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8e6c43a-9e99-4bdd-9574-a0fa4ea3b61e" ContentTypeId="0x010100F075C04BA242A84ABD3293E3AD35CDA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DPDocumentCategoryTaxHTField0 xmlns="1ed4137b-41b2-488b-8250-6d369ec27664">
      <Terms xmlns="http://schemas.microsoft.com/office/infopath/2007/PartnerControls"/>
    </UNDPDocumentCategoryTaxHTField0>
    <b6db62fdefd74bd188b0c1cc54de5bcf xmlns="1ed4137b-41b2-488b-8250-6d369ec27664">
      <Terms xmlns="http://schemas.microsoft.com/office/infopath/2007/PartnerControls"/>
    </b6db62fdefd74bd188b0c1cc54de5bcf>
    <UndpDocFormat xmlns="1ed4137b-41b2-488b-8250-6d369ec27664" xsi:nil="true"/>
    <UNDPPublishedDate xmlns="f1161f5b-24a3-4c2d-bc81-44cb9325e8ee">2021-12-18T22:00:00+00:00</UNDPPublishedDate>
    <UNDPCountryTaxHTField0 xmlns="1ed4137b-41b2-488b-8250-6d369ec27664">
      <Terms xmlns="http://schemas.microsoft.com/office/infopath/2007/PartnerControls"/>
    </UNDPCountryTaxHTField0>
    <UndpOUCode xmlns="1ed4137b-41b2-488b-8250-6d369ec27664" xsi:nil="true"/>
    <PDC_x0020_Document_x0020_Category xmlns="f1161f5b-24a3-4c2d-bc81-44cb9325e8ee">Project</PDC_x0020_Document_x0020_Category>
    <UNDPSummary xmlns="f1161f5b-24a3-4c2d-bc81-44cb9325e8ee" xsi:nil="true"/>
    <UndpDocTypeMMTaxHTField0 xmlns="1ed4137b-41b2-488b-8250-6d369ec27664">
      <Terms xmlns="http://schemas.microsoft.com/office/infopath/2007/PartnerControls"/>
    </UndpDocTypeMMTaxHTField0>
    <UNDPFocusAreasTaxHTField0 xmlns="1ed4137b-41b2-488b-8250-6d369ec27664">
      <Terms xmlns="http://schemas.microsoft.com/office/infopath/2007/PartnerControls"/>
    </UNDPFocusAreasTaxHTField0>
    <idff2b682fce4d0680503cd9036a3260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Donor Report</TermName>
          <TermId xmlns="http://schemas.microsoft.com/office/infopath/2007/PartnerControls">632012e1-2edc-436c-bf11-0ed9e79cd8fe</TermId>
        </TermInfo>
      </Terms>
    </idff2b682fce4d0680503cd9036a3260>
    <o4086b1782a74105bb5269035bccc8e9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121d40a5-e62e-4d42-82e4-d6d12003de0a</TermId>
        </TermInfo>
      </Terms>
    </o4086b1782a74105bb5269035bccc8e9>
    <_Publisher xmlns="http://schemas.microsoft.com/sharepoint/v3/fields" xsi:nil="true"/>
    <UNDPPOPPFunctionalArea xmlns="f1161f5b-24a3-4c2d-bc81-44cb9325e8ee">Programme and Project</UNDPPOPPFunctionalArea>
    <Document_x0020_Coverage_x0020_Period_x0020_Start_x0020_Date xmlns="f1161f5b-24a3-4c2d-bc81-44cb9325e8ee" xsi:nil="true"/>
    <Document_x0020_Coverage_x0020_Period_x0020_End_x0020_Date xmlns="f1161f5b-24a3-4c2d-bc81-44cb9325e8ee">2021-10-31T04:00:00+00:00</Document_x0020_Coverage_x0020_Period_x0020_End_x0020_Date>
    <Project_x0020_Number xmlns="f1161f5b-24a3-4c2d-bc81-44cb9325e8ee" xsi:nil="true"/>
    <Project_x0020_Manager xmlns="f1161f5b-24a3-4c2d-bc81-44cb9325e8ee" xsi:nil="true"/>
    <TaxCatchAll xmlns="1ed4137b-41b2-488b-8250-6d369ec27664">
      <Value>1111</Value>
      <Value>242</Value>
      <Value>1155</Value>
      <Value>763</Value>
    </TaxCatchAll>
    <c4e2ab2cc9354bbf9064eeb465a566ea xmlns="1ed4137b-41b2-488b-8250-6d369ec27664">
      <Terms xmlns="http://schemas.microsoft.com/office/infopath/2007/PartnerControls"/>
    </c4e2ab2cc9354bbf9064eeb465a566ea>
    <UndpProjectNo xmlns="1ed4137b-41b2-488b-8250-6d369ec27664">00121776</UndpProjectNo>
    <UndpDocStatus xmlns="1ed4137b-41b2-488b-8250-6d369ec27664">Final</UndpDocStatus>
    <Outcome1 xmlns="f1161f5b-24a3-4c2d-bc81-44cb9325e8ee" xsi:nil="true"/>
    <UndpClassificationLevel xmlns="1ed4137b-41b2-488b-8250-6d369ec27664">Public</UndpClassificationLevel>
    <UndpIsTemplate xmlns="1ed4137b-41b2-488b-8250-6d369ec27664">No</UndpIsTemplate>
    <UndpDocID xmlns="1ed4137b-41b2-488b-8250-6d369ec27664" xsi:nil="true"/>
    <UN_x0020_Languages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Spanish</TermName>
          <TermId xmlns="http://schemas.microsoft.com/office/infopath/2007/PartnerControls">4e414ef6-23af-4d09-959b-cacfb5bc82ab</TermId>
        </TermInfo>
      </Terms>
    </UN_x0020_LanguagesTaxHTField0>
    <gc6531b704974d528487414686b72f6f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SLV</TermName>
          <TermId xmlns="http://schemas.microsoft.com/office/infopath/2007/PartnerControls">1d501ad7-48e3-41af-80cd-7a57c73e2258</TermId>
        </TermInfo>
      </Terms>
    </gc6531b704974d528487414686b72f6f>
    <_dlc_DocId xmlns="f1161f5b-24a3-4c2d-bc81-44cb9325e8ee">ATLASPDC-4-143666</_dlc_DocId>
    <_dlc_DocIdUrl xmlns="f1161f5b-24a3-4c2d-bc81-44cb9325e8ee">
      <Url>https://info.undp.org/docs/pdc/_layouts/DocIdRedir.aspx?ID=ATLASPDC-4-143666</Url>
      <Description>ATLASPDC-4-143666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319F20E4-355E-4D85-8069-4091464B4399}"/>
</file>

<file path=customXml/itemProps2.xml><?xml version="1.0" encoding="utf-8"?>
<ds:datastoreItem xmlns:ds="http://schemas.openxmlformats.org/officeDocument/2006/customXml" ds:itemID="{44B877CF-B593-4AF0-A832-D9AAC60FC637}"/>
</file>

<file path=customXml/itemProps3.xml><?xml version="1.0" encoding="utf-8"?>
<ds:datastoreItem xmlns:ds="http://schemas.openxmlformats.org/officeDocument/2006/customXml" ds:itemID="{77A6078C-D2CF-4F7F-A66F-F6AF9926F097}"/>
</file>

<file path=customXml/itemProps4.xml><?xml version="1.0" encoding="utf-8"?>
<ds:datastoreItem xmlns:ds="http://schemas.openxmlformats.org/officeDocument/2006/customXml" ds:itemID="{87C86520-444C-4CF4-B382-494E6BA8C9B1}"/>
</file>

<file path=customXml/itemProps5.xml><?xml version="1.0" encoding="utf-8"?>
<ds:datastoreItem xmlns:ds="http://schemas.openxmlformats.org/officeDocument/2006/customXml" ds:itemID="{1D3FAB0D-E325-4FF0-8948-1B96E0C2ED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Logframe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Lògico del Programa Rural Adelante a 0ctubre de 2021 y presentado en la misiòn de seguimiento al FIDA</dc:title>
  <dc:subject/>
  <dc:creator>Rural Adelante</dc:creator>
  <cp:lastModifiedBy>Ryna Av Go</cp:lastModifiedBy>
  <cp:revision>0</cp:revision>
  <dcterms:created xsi:type="dcterms:W3CDTF">2020-03-18T21:26:10Z</dcterms:created>
  <dcterms:modified xsi:type="dcterms:W3CDTF">2021-12-17T20:42:17Z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0x010100F075C04BA242A84ABD3293E3AD35CDA400AB50428DC784B44FAACCAA5FAE40C0590045B5E632B552204ABF0E616DD66BDA0F</vt:lpwstr>
  </property>
  <property fmtid="{D5CDD505-2E9C-101B-9397-08002B2CF9AE}" pid="3" name="UNDPCountry">
    <vt:lpwstr/>
  </property>
  <property fmtid="{D5CDD505-2E9C-101B-9397-08002B2CF9AE}" pid="4" name="UndpDocTypeMM">
    <vt:lpwstr/>
  </property>
  <property fmtid="{D5CDD505-2E9C-101B-9397-08002B2CF9AE}" pid="5" name="UNDPDocumentCategory">
    <vt:lpwstr/>
  </property>
  <property fmtid="{D5CDD505-2E9C-101B-9397-08002B2CF9AE}" pid="6" name="UN Languages">
    <vt:lpwstr>242;#Spanish|4e414ef6-23af-4d09-959b-cacfb5bc82ab</vt:lpwstr>
  </property>
  <property fmtid="{D5CDD505-2E9C-101B-9397-08002B2CF9AE}" pid="7" name="Operating Unit0">
    <vt:lpwstr>1155;#SLV|1d501ad7-48e3-41af-80cd-7a57c73e2258</vt:lpwstr>
  </property>
  <property fmtid="{D5CDD505-2E9C-101B-9397-08002B2CF9AE}" pid="8" name="Atlas Document Status">
    <vt:lpwstr>763;#Draft|121d40a5-e62e-4d42-82e4-d6d12003de0a</vt:lpwstr>
  </property>
  <property fmtid="{D5CDD505-2E9C-101B-9397-08002B2CF9AE}" pid="9" name="Atlas Document Type">
    <vt:lpwstr>1111;#Donor Report|632012e1-2edc-436c-bf11-0ed9e79cd8fe</vt:lpwstr>
  </property>
  <property fmtid="{D5CDD505-2E9C-101B-9397-08002B2CF9AE}" pid="10" name="eRegFilingCodeMM">
    <vt:lpwstr/>
  </property>
  <property fmtid="{D5CDD505-2E9C-101B-9397-08002B2CF9AE}" pid="11" name="UndpUnitMM">
    <vt:lpwstr/>
  </property>
  <property fmtid="{D5CDD505-2E9C-101B-9397-08002B2CF9AE}" pid="12" name="UNDPFocusAreas">
    <vt:lpwstr/>
  </property>
  <property fmtid="{D5CDD505-2E9C-101B-9397-08002B2CF9AE}" pid="13" name="_dlc_DocIdItemGuid">
    <vt:lpwstr>4ccae959-4636-4de1-b390-37428e2f1d37</vt:lpwstr>
  </property>
  <property fmtid="{D5CDD505-2E9C-101B-9397-08002B2CF9AE}" pid="14" name="DocumentSetDescription">
    <vt:lpwstr/>
  </property>
  <property fmtid="{D5CDD505-2E9C-101B-9397-08002B2CF9AE}" pid="15" name="UnitTaxHTField0">
    <vt:lpwstr/>
  </property>
  <property fmtid="{D5CDD505-2E9C-101B-9397-08002B2CF9AE}" pid="16" name="Unit">
    <vt:lpwstr/>
  </property>
  <property fmtid="{D5CDD505-2E9C-101B-9397-08002B2CF9AE}" pid="17" name="URL">
    <vt:lpwstr/>
  </property>
</Properties>
</file>